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51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20" yWindow="-60" windowWidth="19440" windowHeight="15600"/>
  </bookViews>
  <sheets>
    <sheet name="2026-2028 год" sheetId="1" r:id="rId1"/>
  </sheets>
  <definedNames>
    <definedName name="_xlnm._FilterDatabase" localSheetId="0" hidden="1">'2026-2028 год'!$A$8:$F$245</definedName>
    <definedName name="Z_00AD3C1D_83C6_43BE_85C3_C1DE45178216_.wvu.FilterData" localSheetId="0" hidden="1">'2026-2028 год'!$A$8:$F$231</definedName>
    <definedName name="Z_03D0DDB9_3E2B_445E_B26D_09285D63C497_.wvu.FilterData" localSheetId="0" hidden="1">'2026-2028 год'!$A$8:$F$152</definedName>
    <definedName name="Z_0C05F25E_D6C8_460E_B21F_18CDF652E72B_.wvu.FilterData" localSheetId="0" hidden="1">'2026-2028 год'!$A$8:$F$175</definedName>
    <definedName name="Z_136A7CB4_B73A_487D_8A9F_6650DBF728F6_.wvu.FilterData" localSheetId="0" hidden="1">'2026-2028 год'!$A$8:$F$175</definedName>
    <definedName name="Z_14BED54E_D9B1_4E29_81C8_D0FE0C9BD91D_.wvu.FilterData" localSheetId="0" hidden="1">'2026-2028 год'!$A$8:$F$245</definedName>
    <definedName name="Z_14BED54E_D9B1_4E29_81C8_D0FE0C9BD91D_.wvu.PrintArea" localSheetId="0" hidden="1">'2026-2028 год'!$A$1:$I$245</definedName>
    <definedName name="Z_14BED54E_D9B1_4E29_81C8_D0FE0C9BD91D_.wvu.PrintTitles" localSheetId="0" hidden="1">'2026-2028 год'!$7:$8</definedName>
    <definedName name="Z_15A2C592_34B0_4F20_BD5A_8DDC1F2A5659_.wvu.FilterData" localSheetId="0" hidden="1">'2026-2028 год'!$A$8:$F$175</definedName>
    <definedName name="Z_172AB4E0_E0B8_4C7E_AAB6_F433E142714A_.wvu.FilterData" localSheetId="0" hidden="1">'2026-2028 год'!$A$8:$F$231</definedName>
    <definedName name="Z_172AB4E0_E0B8_4C7E_AAB6_F433E142714A_.wvu.PrintArea" localSheetId="0" hidden="1">'2026-2028 год'!$A$1:$I$231</definedName>
    <definedName name="Z_172AB4E0_E0B8_4C7E_AAB6_F433E142714A_.wvu.PrintTitles" localSheetId="0" hidden="1">'2026-2028 год'!$7:$8</definedName>
    <definedName name="Z_184D3176_FFF6_4E91_A7DC_D63418B7D0F5_.wvu.FilterData" localSheetId="0" hidden="1">'2026-2028 год'!$A$8:$F$152</definedName>
    <definedName name="Z_1B89CCD7_6C4C_421D_A3A2_9BD58BFF9C4C_.wvu.FilterData" localSheetId="0" hidden="1">'2026-2028 год'!$A$8:$F$231</definedName>
    <definedName name="Z_20900463_01EE_4499_A830_2048CE8173F7_.wvu.FilterData" localSheetId="0" hidden="1">'2026-2028 год'!$A$8:$F$175</definedName>
    <definedName name="Z_2547B61A_57D8_45C6_87E4_2B595BD241A2_.wvu.FilterData" localSheetId="0" hidden="1">'2026-2028 год'!$A$8:$F$152</definedName>
    <definedName name="Z_2547B61A_57D8_45C6_87E4_2B595BD241A2_.wvu.PrintArea" localSheetId="0" hidden="1">'2026-2028 год'!$A$1:$F$152</definedName>
    <definedName name="Z_2547B61A_57D8_45C6_87E4_2B595BD241A2_.wvu.PrintTitles" localSheetId="0" hidden="1">'2026-2028 год'!$10:$11</definedName>
    <definedName name="Z_25A5BAD8_C053_4FFD_91C4_6FC0279794A5_.wvu.FilterData" localSheetId="0" hidden="1">'2026-2028 год'!$A$8:$F$245</definedName>
    <definedName name="Z_265E4B74_F87F_4C11_8F36_BD3184BC15DF_.wvu.FilterData" localSheetId="0" hidden="1">'2026-2028 год'!$A$8:$F$175</definedName>
    <definedName name="Z_265E4B74_F87F_4C11_8F36_BD3184BC15DF_.wvu.PrintArea" localSheetId="0" hidden="1">'2026-2028 год'!$A$1:$F$175</definedName>
    <definedName name="Z_2C364F60_FA7E_4A55_B657_7CCBE7E139A5_.wvu.FilterData" localSheetId="0" hidden="1">'2026-2028 год'!$A$8:$F$231</definedName>
    <definedName name="Z_2CBFA120_4352_4C39_9099_3E3743A1946B_.wvu.FilterData" localSheetId="0" hidden="1">'2026-2028 год'!$A$8:$F$175</definedName>
    <definedName name="Z_2CC5DC23_D108_4C62_8D9C_2D339D918FB9_.wvu.FilterData" localSheetId="0" hidden="1">'2026-2028 год'!$A$8:$F$152</definedName>
    <definedName name="Z_2E862F6B_6B0A_40BB_944E_0C7992DC3BBB_.wvu.FilterData" localSheetId="0" hidden="1">'2026-2028 год'!$A$8:$F$152</definedName>
    <definedName name="Z_2FF96413_1F0E_42A6_B647_AF4DC456B835_.wvu.FilterData" localSheetId="0" hidden="1">'2026-2028 год'!$A$8:$F$175</definedName>
    <definedName name="Z_3DD4ADC6_8BA3_4822_BEFD_E6C89D24AFAC_.wvu.FilterData" localSheetId="0" hidden="1">'2026-2028 год'!$A$8:$F$245</definedName>
    <definedName name="Z_40BF23F9_5DEF_4527_A083_40EFCC3C4569_.wvu.FilterData" localSheetId="0" hidden="1">'2026-2028 год'!$A$8:$F$231</definedName>
    <definedName name="Z_428C4879_5105_4D8B_A2F2_FB13B3A9E1E2_.wvu.FilterData" localSheetId="0" hidden="1">'2026-2028 год'!$A$8:$F$175</definedName>
    <definedName name="Z_45259684_D226_4068_B7BB_49BA9A58D1E0_.wvu.FilterData" localSheetId="0" hidden="1">'2026-2028 год'!$A$8:$F$231</definedName>
    <definedName name="Z_456FAF35_0ED7_4429_80D9_B602421A25A1_.wvu.FilterData" localSheetId="0" hidden="1">'2026-2028 год'!$A$8:$F$175</definedName>
    <definedName name="Z_47BDD684_F79C_4255_92CF_330F2AA1FD8D_.wvu.FilterData" localSheetId="0" hidden="1">'2026-2028 год'!$A$8:$F$231</definedName>
    <definedName name="Z_4CB2AD8A_1395_4EEB_B6E5_ACA1429CF0DB_.wvu.FilterData" localSheetId="0" hidden="1">'2026-2028 год'!$A$8:$F$245</definedName>
    <definedName name="Z_4CB2AD8A_1395_4EEB_B6E5_ACA1429CF0DB_.wvu.PrintArea" localSheetId="0" hidden="1">'2026-2028 год'!$A$1:$I$245</definedName>
    <definedName name="Z_4CB2AD8A_1395_4EEB_B6E5_ACA1429CF0DB_.wvu.PrintTitles" localSheetId="0" hidden="1">'2026-2028 год'!$7:$8</definedName>
    <definedName name="Z_4CB36178_0A6F_447C_83EC_B61FCF745B34_.wvu.Cols" localSheetId="0" hidden="1">'2026-2028 год'!#REF!</definedName>
    <definedName name="Z_4CB36178_0A6F_447C_83EC_B61FCF745B34_.wvu.FilterData" localSheetId="0" hidden="1">'2026-2028 год'!$A$8:$F$245</definedName>
    <definedName name="Z_4CB36178_0A6F_447C_83EC_B61FCF745B34_.wvu.PrintArea" localSheetId="0" hidden="1">'2026-2028 год'!$A$1:$I$245</definedName>
    <definedName name="Z_4CB36178_0A6F_447C_83EC_B61FCF745B34_.wvu.PrintTitles" localSheetId="0" hidden="1">'2026-2028 год'!$7:$8</definedName>
    <definedName name="Z_4DCFC8D2_CFB0_4FE4_8B3E_32DB381AAC5C_.wvu.FilterData" localSheetId="0" hidden="1">'2026-2028 год'!$A$8:$F$175</definedName>
    <definedName name="Z_52080DA5_BFF1_49FC_B2E6_D15443E59FD0_.wvu.FilterData" localSheetId="0" hidden="1">'2026-2028 год'!$A$8:$F$175</definedName>
    <definedName name="Z_5271CAE7_4D6C_40AB_9A03_5EFB6EFB80FA_.wvu.Cols" localSheetId="0" hidden="1">'2026-2028 год'!#REF!</definedName>
    <definedName name="Z_5271CAE7_4D6C_40AB_9A03_5EFB6EFB80FA_.wvu.FilterData" localSheetId="0" hidden="1">'2026-2028 год'!$A$8:$F$152</definedName>
    <definedName name="Z_5271CAE7_4D6C_40AB_9A03_5EFB6EFB80FA_.wvu.PrintArea" localSheetId="0" hidden="1">'2026-2028 год'!$A$1:$F$152</definedName>
    <definedName name="Z_54557F89_6E44_4442_B1E8_D5D113940179_.wvu.FilterData" localSheetId="0" hidden="1">'2026-2028 год'!$A$8:$F$231</definedName>
    <definedName name="Z_58AA27DC_B6C6_486F_BBC3_7C0EC56685DB_.wvu.FilterData" localSheetId="0" hidden="1">'2026-2028 год'!$A$8:$F$175</definedName>
    <definedName name="Z_599A55F8_3816_4A95_B2A0_7EE8B30830DF_.wvu.FilterData" localSheetId="0" hidden="1">'2026-2028 год'!$A$8:$F$152</definedName>
    <definedName name="Z_599A55F8_3816_4A95_B2A0_7EE8B30830DF_.wvu.PrintArea" localSheetId="0" hidden="1">'2026-2028 год'!$A$1:$F$152</definedName>
    <definedName name="Z_5D1DF937_0603_42B5_85E6_384607F02674_.wvu.FilterData" localSheetId="0" hidden="1">'2026-2028 год'!$A$8:$F$231</definedName>
    <definedName name="Z_5D443B4E_D568_444B_8AF8_63243222B843_.wvu.FilterData" localSheetId="0" hidden="1">'2026-2028 год'!$A$8:$F$231</definedName>
    <definedName name="Z_5F3C553F_2E74_4486_B0C3_725902718DFB_.wvu.FilterData" localSheetId="0" hidden="1">'2026-2028 год'!$A$8:$F$231</definedName>
    <definedName name="Z_5FAC295D_80A9_4D61_A435_7F4CE7A8D590_.wvu.FilterData" localSheetId="0" hidden="1">'2026-2028 год'!$A$8:$F$231</definedName>
    <definedName name="Z_62BA1D30_83D4_405C_B38E_4A6036DCDF7D_.wvu.Cols" localSheetId="0" hidden="1">'2026-2028 год'!#REF!</definedName>
    <definedName name="Z_62BA1D30_83D4_405C_B38E_4A6036DCDF7D_.wvu.FilterData" localSheetId="0" hidden="1">'2026-2028 год'!$A$8:$F$152</definedName>
    <definedName name="Z_62BA1D30_83D4_405C_B38E_4A6036DCDF7D_.wvu.PrintArea" localSheetId="0" hidden="1">'2026-2028 год'!$A$1:$F$152</definedName>
    <definedName name="Z_6AECDC63_7DA7_444B_AF99_A6139CAA20E1_.wvu.FilterData" localSheetId="0" hidden="1">'2026-2028 год'!$A$8:$F$231</definedName>
    <definedName name="Z_6CEB0BF6_58AE_4B8D_987E_E6D891BEFA7A_.wvu.FilterData" localSheetId="0" hidden="1">'2026-2028 год'!$A$8:$F$231</definedName>
    <definedName name="Z_776C12DC_4188_468F_AF9E_16378871DA74_.wvu.FilterData" localSheetId="0" hidden="1">'2026-2028 год'!$A$8:$F$231</definedName>
    <definedName name="Z_79F59BD1_17D2_45CE_ABAE_358CD088226E_.wvu.FilterData" localSheetId="0" hidden="1">'2026-2028 год'!$A$8:$F$175</definedName>
    <definedName name="Z_7C0ABF66_8B0F_48ED_A269_F91E2B0FF96C_.wvu.FilterData" localSheetId="0" hidden="1">'2026-2028 год'!$A$8:$F$152</definedName>
    <definedName name="Z_7E7A19DB_D418_421A_B7FE_F047B09112A5_.wvu.FilterData" localSheetId="0" hidden="1">'2026-2028 год'!$A$8:$F$231</definedName>
    <definedName name="Z_85807233_9EFB_4B65_AA01_C157CF54708E_.wvu.FilterData" localSheetId="0" hidden="1">'2026-2028 год'!$A$8:$F$231</definedName>
    <definedName name="Z_8A4D0045_C517_4374_8A07_4E827A562FC4_.wvu.FilterData" localSheetId="0" hidden="1">'2026-2028 год'!$A$8:$F$175</definedName>
    <definedName name="Z_8AA41EB0_2CC0_4F86_8798_B03A7CC4D0C2_.wvu.FilterData" localSheetId="0" hidden="1">'2026-2028 год'!$A$8:$F$175</definedName>
    <definedName name="Z_8C5279B3_1AF1_49B1_9712_24C16F64F504_.wvu.FilterData" localSheetId="0" hidden="1">'2026-2028 год'!$A$8:$F$245</definedName>
    <definedName name="Z_8D4BDBAB_2E6A_4D99_9EE9_A1C0F4B78192_.wvu.FilterData" localSheetId="0" hidden="1">'2026-2028 год'!$A$8:$F$231</definedName>
    <definedName name="Z_8DF1C0DA_CA12_4073_8355_1171FE094629_.wvu.FilterData" localSheetId="0" hidden="1">'2026-2028 год'!$A$8:$F$231</definedName>
    <definedName name="Z_8E0CAC60_CC3F_47CB_9EF3_039342AC9535_.wvu.FilterData" localSheetId="0" hidden="1">'2026-2028 год'!$A$8:$F$175</definedName>
    <definedName name="Z_8E0CAC60_CC3F_47CB_9EF3_039342AC9535_.wvu.PrintTitles" localSheetId="0" hidden="1">'2026-2028 год'!$10:$11</definedName>
    <definedName name="Z_8F54E695_923D_447B_8A09_F67A2829E415_.wvu.FilterData" localSheetId="0" hidden="1">'2026-2028 год'!$A$8:$F$231</definedName>
    <definedName name="Z_949DCF8A_4B6C_48DC_A0AF_1508759F4E2C_.wvu.FilterData" localSheetId="0" hidden="1">'2026-2028 год'!$A$8:$F$152</definedName>
    <definedName name="Z_9961B7AB_FFC4_4411_A2F1_B05667884ADC_.wvu.FilterData" localSheetId="0" hidden="1">'2026-2028 год'!$A$8:$F$245</definedName>
    <definedName name="Z_9984B0C7_561F_4358_8088_AD0C38B83804_.wvu.FilterData" localSheetId="0" hidden="1">'2026-2028 год'!$A$8:$F$231</definedName>
    <definedName name="Z_9984B0C7_561F_4358_8088_AD0C38B83804_.wvu.PrintArea" localSheetId="0" hidden="1">'2026-2028 год'!$A$1:$I$231</definedName>
    <definedName name="Z_9984B0C7_561F_4358_8088_AD0C38B83804_.wvu.PrintTitles" localSheetId="0" hidden="1">'2026-2028 год'!$7:$8</definedName>
    <definedName name="Z_9AE4E90B_95AD_4E92_80AE_724EF4B3642C_.wvu.FilterData" localSheetId="0" hidden="1">'2026-2028 год'!$A$8:$F$175</definedName>
    <definedName name="Z_9AE4E90B_95AD_4E92_80AE_724EF4B3642C_.wvu.PrintArea" localSheetId="0" hidden="1">'2026-2028 год'!$A$1:$F$175</definedName>
    <definedName name="Z_9AE4E90B_95AD_4E92_80AE_724EF4B3642C_.wvu.PrintTitles" localSheetId="0" hidden="1">'2026-2028 год'!$10:$11</definedName>
    <definedName name="Z_9AE4E90B_95AD_4E92_80AE_724EF4B3642C_.wvu.Rows" localSheetId="0" hidden="1">'2026-2028 год'!#REF!,'2026-2028 год'!#REF!</definedName>
    <definedName name="Z_A24E161A_D544_48C2_9D1F_4A462EC54334_.wvu.FilterData" localSheetId="0" hidden="1">'2026-2028 год'!$A$8:$F$175</definedName>
    <definedName name="Z_A2DDF725_A43F_4376_AC13_C92B1FC53799_.wvu.FilterData" localSheetId="0" hidden="1">'2026-2028 год'!$A$8:$F$231</definedName>
    <definedName name="Z_A43F633D_2CF4_4D1E_8F34_FE4E80AEA1A4_.wvu.FilterData" localSheetId="0" hidden="1">'2026-2028 год'!$A$8:$F$245</definedName>
    <definedName name="Z_A79CDC70_8466_49CB_8C49_C52C08F5C2C3_.wvu.FilterData" localSheetId="0" hidden="1">'2026-2028 год'!$A$8:$F$152</definedName>
    <definedName name="Z_A79CDC70_8466_49CB_8C49_C52C08F5C2C3_.wvu.PrintArea" localSheetId="0" hidden="1">'2026-2028 год'!$A$1:$F$152</definedName>
    <definedName name="Z_A79CDC70_8466_49CB_8C49_C52C08F5C2C3_.wvu.PrintTitles" localSheetId="0" hidden="1">'2026-2028 год'!$10:$11</definedName>
    <definedName name="Z_A7B626E9_A7AF_40B4_84EF_DECB7C4998DD_.wvu.FilterData" localSheetId="0" hidden="1">'2026-2028 год'!$A$8:$F$227</definedName>
    <definedName name="Z_B086076E_6F95_40A8_AF3F_A98F29EF8BAF_.wvu.FilterData" localSheetId="0" hidden="1">'2026-2028 год'!$A$8:$F$231</definedName>
    <definedName name="Z_B20D6023_2FFF_457F_8563_041DBF7DE629_.wvu.FilterData" localSheetId="0" hidden="1">'2026-2028 год'!$A$8:$F$231</definedName>
    <definedName name="Z_B2AEA316_3CC7_4A5F_84DC_5C75A986883C_.wvu.FilterData" localSheetId="0" hidden="1">'2026-2028 год'!$A$8:$F$175</definedName>
    <definedName name="Z_B3397BCA_1277_4868_806F_2E68EFD73FCF_.wvu.Cols" localSheetId="0" hidden="1">'2026-2028 год'!#REF!</definedName>
    <definedName name="Z_B3397BCA_1277_4868_806F_2E68EFD73FCF_.wvu.FilterData" localSheetId="0" hidden="1">'2026-2028 год'!$A$8:$F$152</definedName>
    <definedName name="Z_B3397BCA_1277_4868_806F_2E68EFD73FCF_.wvu.PrintArea" localSheetId="0" hidden="1">'2026-2028 год'!$A$5:$F$152</definedName>
    <definedName name="Z_B3397BCA_1277_4868_806F_2E68EFD73FCF_.wvu.PrintTitles" localSheetId="0" hidden="1">'2026-2028 год'!$10:$11</definedName>
    <definedName name="Z_B3463B94_A148_4CED_9456_BF3639DD779F_.wvu.FilterData" localSheetId="0" hidden="1">'2026-2028 год'!$A$8:$F$175</definedName>
    <definedName name="Z_B3ADB1FC_7237_4F79_A98A_9A3A728E8FB8_.wvu.FilterData" localSheetId="0" hidden="1">'2026-2028 год'!$A$8:$F$152</definedName>
    <definedName name="Z_B514128D_6B87_4E4E_A39F_95B0A360F480_.wvu.FilterData" localSheetId="0" hidden="1">'2026-2028 год'!$A$8:$F$231</definedName>
    <definedName name="Z_BE8286D2_FA45_4673_A1FC_0E5782EB1F9A_.wvu.FilterData" localSheetId="0" hidden="1">'2026-2028 год'!$A$8:$F$231</definedName>
    <definedName name="Z_C0DCEFD6_4378_4196_8A52_BBAE8937CBA3_.wvu.FilterData" localSheetId="0" hidden="1">'2026-2028 год'!$A$8:$F$245</definedName>
    <definedName name="Z_C0DCEFD6_4378_4196_8A52_BBAE8937CBA3_.wvu.PrintArea" localSheetId="0" hidden="1">'2026-2028 год'!$A$1:$I$245</definedName>
    <definedName name="Z_C0DCEFD6_4378_4196_8A52_BBAE8937CBA3_.wvu.PrintTitles" localSheetId="0" hidden="1">'2026-2028 год'!$7:$8</definedName>
    <definedName name="Z_CA6221F1_111B_4FCB_9F05_0C1B99099967_.wvu.FilterData" localSheetId="0" hidden="1">'2026-2028 год'!$A$8:$F$231</definedName>
    <definedName name="Z_CBBD36BD_B8D3_405D_A6D4_79D054A9E80B_.wvu.FilterData" localSheetId="0" hidden="1">'2026-2028 год'!$A$8:$F$175</definedName>
    <definedName name="Z_CFCD11A5_5DDB_474D_9D2B_79AC7ABEC29D_.wvu.FilterData" localSheetId="0" hidden="1">'2026-2028 год'!$A$8:$F$175</definedName>
    <definedName name="Z_D5451C69_6188_4AB8_99E1_04D2A5F2965F_.wvu.FilterData" localSheetId="0" hidden="1">'2026-2028 год'!$A$8:$F$175</definedName>
    <definedName name="Z_D5451C69_6188_4AB8_99E1_04D2A5F2965F_.wvu.PrintArea" localSheetId="0" hidden="1">'2026-2028 год'!$A$1:$F$175</definedName>
    <definedName name="Z_D6B369C7_5C5A_4656_8846_64036478A0EF_.wvu.FilterData" localSheetId="0" hidden="1">'2026-2028 год'!$A$8:$F$231</definedName>
    <definedName name="Z_DCD62DCA_C2E6_4944_BF05_06393683843D_.wvu.FilterData" localSheetId="0" hidden="1">'2026-2028 год'!$A$8:$F$175</definedName>
    <definedName name="Z_E021FB0C_A711_4509_BC26_BEE4D6D0121D_.wvu.FilterData" localSheetId="0" hidden="1">'2026-2028 год'!$A$8:$F$175</definedName>
    <definedName name="Z_E021FB0C_A711_4509_BC26_BEE4D6D0121D_.wvu.PrintArea" localSheetId="0" hidden="1">'2026-2028 год'!$A$1:$F$175</definedName>
    <definedName name="Z_E2097F84_1B9B_4355_B7F0_B0804FDF57F9_.wvu.FilterData" localSheetId="0" hidden="1">'2026-2028 год'!$A$8:$F$231</definedName>
    <definedName name="Z_E342BDE1_60E3_4EEA_9D67_F5EFD9AAE93A_.wvu.FilterData" localSheetId="0" hidden="1">'2026-2028 год'!$A$8:$F$231</definedName>
    <definedName name="Z_E416FCE8_F878_4385_8913_B15206A31FD4_.wvu.FilterData" localSheetId="0" hidden="1">'2026-2028 год'!$A$8:$F$231</definedName>
    <definedName name="Z_E73FB2C8_8889_4BC1_B42C_BB4285892FAC_.wvu.Cols" localSheetId="0" hidden="1">'2026-2028 год'!#REF!</definedName>
    <definedName name="Z_E73FB2C8_8889_4BC1_B42C_BB4285892FAC_.wvu.FilterData" localSheetId="0" hidden="1">'2026-2028 год'!$A$8:$F$152</definedName>
    <definedName name="Z_E73FB2C8_8889_4BC1_B42C_BB4285892FAC_.wvu.PrintArea" localSheetId="0" hidden="1">'2026-2028 год'!$A$5:$F$152</definedName>
    <definedName name="Z_E73FB2C8_8889_4BC1_B42C_BB4285892FAC_.wvu.PrintTitles" localSheetId="0" hidden="1">'2026-2028 год'!$10:$11</definedName>
    <definedName name="Z_E7A61A23_F5BB_4765_9BEB_425D1A63ECC6_.wvu.FilterData" localSheetId="0" hidden="1">'2026-2028 год'!$A$8:$F$175</definedName>
    <definedName name="Z_E942A1EB_DA9A_49D4_890A_1E490C17C671_.wvu.FilterData" localSheetId="0" hidden="1">'2026-2028 год'!$A$8:$F$175</definedName>
    <definedName name="Z_EFE49B85_9879_4286_B05C_7193511463E5_.wvu.FilterData" localSheetId="0" hidden="1">'2026-2028 год'!$A$8:$F$231</definedName>
    <definedName name="Z_F0654BDF_4068_4EF6_85C0_9A711782EA10_.wvu.FilterData" localSheetId="0" hidden="1">'2026-2028 год'!$A$8:$F$175</definedName>
    <definedName name="Z_F30358E0_6540_4232_9B00_91022CE5977B_.wvu.FilterData" localSheetId="0" hidden="1">'2026-2028 год'!$A$8:$F$227</definedName>
    <definedName name="Z_F68CCFD9_E39E_4879_BDA3_BF3C2E554146_.wvu.FilterData" localSheetId="0" hidden="1">'2026-2028 год'!$A$8:$F$231</definedName>
    <definedName name="Z_F69D473C_7013_4F5D_A7A1_3C86288AFB07_.wvu.FilterData" localSheetId="0" hidden="1">'2026-2028 год'!$A$8:$F$245</definedName>
    <definedName name="Z_F883476E_04A9_4D11_A9FF_4F72BAC798EA_.wvu.FilterData" localSheetId="0" hidden="1">'2026-2028 год'!$A$8:$F$175</definedName>
    <definedName name="_xlnm.Print_Titles" localSheetId="0">'2026-2028 год'!$7:$8</definedName>
    <definedName name="_xlnm.Print_Area" localSheetId="0">'2026-2028 год'!$A$1:$I$245</definedName>
  </definedNames>
  <calcPr calcId="144525"/>
  <customWorkbookViews>
    <customWorkbookView name="Ивановская ЕС - Личное представление" guid="{14BED54E-D9B1-4E29-81C8-D0FE0C9BD91D}" mergeInterval="0" personalView="1" maximized="1" windowWidth="943" windowHeight="659" activeSheetId="1"/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Лысакова - Личное представление" guid="{4CB36178-0A6F-447C-83EC-B61FCF745B34}" mergeInterval="0" personalView="1" maximized="1" xWindow="-8" yWindow="-8" windowWidth="1936" windowHeight="1056" activeSheetId="1"/>
    <customWorkbookView name="Администратор - Личное представление" guid="{C0DCEFD6-4378-4196-8A52-BBAE8937CBA3}" mergeInterval="0" personalView="1" maximized="1" windowWidth="1916" windowHeight="855" activeSheetId="1"/>
    <customWorkbookView name="budjet2 - Личное представление" guid="{9984B0C7-561F-4358-8088-AD0C38B83804}" mergeInterval="0" personalView="1" maximized="1" xWindow="-8" yWindow="-8" windowWidth="1936" windowHeight="1056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Пользователь Windows - Личное представление" guid="{172AB4E0-E0B8-4C7E-AAB6-F433E142714A}" mergeInterval="0" personalView="1" maximized="1" xWindow="1" yWindow="1" windowWidth="1916" windowHeight="850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1" i="1" l="1"/>
  <c r="H151" i="1"/>
  <c r="G151" i="1"/>
  <c r="I123" i="1"/>
  <c r="H123" i="1"/>
  <c r="G123" i="1"/>
  <c r="I117" i="1" l="1"/>
  <c r="I116" i="1" s="1"/>
  <c r="I115" i="1" s="1"/>
  <c r="I114" i="1" s="1"/>
  <c r="H117" i="1"/>
  <c r="H116" i="1" s="1"/>
  <c r="H115" i="1" s="1"/>
  <c r="H114" i="1" s="1"/>
  <c r="G117" i="1"/>
  <c r="G116" i="1" s="1"/>
  <c r="G115" i="1" s="1"/>
  <c r="G114" i="1" s="1"/>
  <c r="H93" i="1" l="1"/>
  <c r="H92" i="1" s="1"/>
  <c r="H91" i="1" s="1"/>
  <c r="H90" i="1" s="1"/>
  <c r="I93" i="1"/>
  <c r="I92" i="1" s="1"/>
  <c r="I91" i="1" s="1"/>
  <c r="I90" i="1" s="1"/>
  <c r="G93" i="1"/>
  <c r="G92" i="1" s="1"/>
  <c r="G91" i="1" s="1"/>
  <c r="G90" i="1" s="1"/>
  <c r="H28" i="1" l="1"/>
  <c r="H27" i="1" s="1"/>
  <c r="I28" i="1"/>
  <c r="I27" i="1" s="1"/>
  <c r="G28" i="1"/>
  <c r="G27" i="1" s="1"/>
  <c r="G215" i="1" l="1"/>
  <c r="G214" i="1" s="1"/>
  <c r="G213" i="1" s="1"/>
  <c r="G212" i="1" s="1"/>
  <c r="I215" i="1"/>
  <c r="I214" i="1" s="1"/>
  <c r="I213" i="1" s="1"/>
  <c r="I212" i="1" s="1"/>
  <c r="H215" i="1"/>
  <c r="H214" i="1" s="1"/>
  <c r="H213" i="1" s="1"/>
  <c r="H212" i="1" s="1"/>
  <c r="G71" i="1" l="1"/>
  <c r="G69" i="1" s="1"/>
  <c r="I71" i="1"/>
  <c r="I70" i="1" s="1"/>
  <c r="I68" i="1" s="1"/>
  <c r="I67" i="1" s="1"/>
  <c r="I66" i="1" s="1"/>
  <c r="H71" i="1"/>
  <c r="H69" i="1" s="1"/>
  <c r="I69" i="1" l="1"/>
  <c r="H70" i="1"/>
  <c r="H68" i="1" s="1"/>
  <c r="H67" i="1" s="1"/>
  <c r="H66" i="1" s="1"/>
  <c r="G70" i="1"/>
  <c r="G68" i="1" s="1"/>
  <c r="G67" i="1" s="1"/>
  <c r="G66" i="1" s="1"/>
  <c r="G244" i="1"/>
  <c r="I244" i="1"/>
  <c r="H244" i="1"/>
  <c r="I243" i="1"/>
  <c r="I242" i="1" s="1"/>
  <c r="H243" i="1"/>
  <c r="H242" i="1" s="1"/>
  <c r="H239" i="1" l="1"/>
  <c r="H238" i="1" s="1"/>
  <c r="H237" i="1" s="1"/>
  <c r="H236" i="1" s="1"/>
  <c r="H241" i="1"/>
  <c r="H240" i="1" s="1"/>
  <c r="I239" i="1"/>
  <c r="I238" i="1" s="1"/>
  <c r="I237" i="1" s="1"/>
  <c r="I236" i="1" s="1"/>
  <c r="I241" i="1"/>
  <c r="I240" i="1" s="1"/>
  <c r="G243" i="1"/>
  <c r="G242" i="1" s="1"/>
  <c r="G239" i="1" l="1"/>
  <c r="G238" i="1" s="1"/>
  <c r="G237" i="1" s="1"/>
  <c r="G236" i="1" s="1"/>
  <c r="G241" i="1"/>
  <c r="G240" i="1" s="1"/>
  <c r="I234" i="1" l="1"/>
  <c r="I233" i="1" s="1"/>
  <c r="I232" i="1" s="1"/>
  <c r="I231" i="1" s="1"/>
  <c r="H234" i="1"/>
  <c r="H233" i="1" s="1"/>
  <c r="H232" i="1" s="1"/>
  <c r="H231" i="1" s="1"/>
  <c r="G234" i="1"/>
  <c r="G233" i="1" s="1"/>
  <c r="G232" i="1" s="1"/>
  <c r="G231" i="1" s="1"/>
  <c r="I229" i="1"/>
  <c r="H229" i="1"/>
  <c r="G229" i="1"/>
  <c r="I228" i="1"/>
  <c r="I227" i="1" s="1"/>
  <c r="H228" i="1"/>
  <c r="H227" i="1" s="1"/>
  <c r="G228" i="1"/>
  <c r="G227" i="1" s="1"/>
  <c r="I225" i="1"/>
  <c r="I223" i="1" s="1"/>
  <c r="H225" i="1"/>
  <c r="H224" i="1" s="1"/>
  <c r="G225" i="1"/>
  <c r="G223" i="1" s="1"/>
  <c r="I220" i="1"/>
  <c r="I219" i="1" s="1"/>
  <c r="I218" i="1" s="1"/>
  <c r="I217" i="1" s="1"/>
  <c r="H220" i="1"/>
  <c r="H219" i="1" s="1"/>
  <c r="H218" i="1" s="1"/>
  <c r="H217" i="1" s="1"/>
  <c r="G220" i="1"/>
  <c r="G219" i="1" s="1"/>
  <c r="G218" i="1" s="1"/>
  <c r="G217" i="1" s="1"/>
  <c r="I208" i="1"/>
  <c r="I207" i="1" s="1"/>
  <c r="I206" i="1" s="1"/>
  <c r="I205" i="1" s="1"/>
  <c r="H208" i="1"/>
  <c r="H207" i="1" s="1"/>
  <c r="H206" i="1" s="1"/>
  <c r="H205" i="1" s="1"/>
  <c r="G208" i="1"/>
  <c r="G207" i="1" s="1"/>
  <c r="G206" i="1" s="1"/>
  <c r="G205" i="1" s="1"/>
  <c r="I203" i="1"/>
  <c r="I202" i="1" s="1"/>
  <c r="I201" i="1" s="1"/>
  <c r="I200" i="1" s="1"/>
  <c r="H203" i="1"/>
  <c r="H202" i="1" s="1"/>
  <c r="H201" i="1" s="1"/>
  <c r="H200" i="1" s="1"/>
  <c r="G203" i="1"/>
  <c r="G202" i="1" s="1"/>
  <c r="G201" i="1" s="1"/>
  <c r="G200" i="1" s="1"/>
  <c r="I198" i="1"/>
  <c r="H198" i="1"/>
  <c r="G198" i="1"/>
  <c r="I197" i="1"/>
  <c r="I196" i="1" s="1"/>
  <c r="H197" i="1"/>
  <c r="H196" i="1" s="1"/>
  <c r="G197" i="1"/>
  <c r="G196" i="1" s="1"/>
  <c r="I194" i="1"/>
  <c r="I193" i="1" s="1"/>
  <c r="I192" i="1" s="1"/>
  <c r="H194" i="1"/>
  <c r="H193" i="1" s="1"/>
  <c r="H192" i="1" s="1"/>
  <c r="G194" i="1"/>
  <c r="G193" i="1" s="1"/>
  <c r="G192" i="1" s="1"/>
  <c r="I189" i="1"/>
  <c r="H189" i="1"/>
  <c r="G189" i="1"/>
  <c r="I188" i="1"/>
  <c r="I187" i="1" s="1"/>
  <c r="H188" i="1"/>
  <c r="H187" i="1" s="1"/>
  <c r="G188" i="1"/>
  <c r="G187" i="1" s="1"/>
  <c r="I185" i="1"/>
  <c r="H185" i="1"/>
  <c r="G185" i="1"/>
  <c r="I184" i="1"/>
  <c r="I183" i="1" s="1"/>
  <c r="H184" i="1"/>
  <c r="H183" i="1" s="1"/>
  <c r="G184" i="1"/>
  <c r="G183" i="1" s="1"/>
  <c r="G224" i="1" l="1"/>
  <c r="H182" i="1"/>
  <c r="G182" i="1"/>
  <c r="I182" i="1"/>
  <c r="I191" i="1"/>
  <c r="G191" i="1"/>
  <c r="H191" i="1"/>
  <c r="I222" i="1"/>
  <c r="I224" i="1"/>
  <c r="G222" i="1"/>
  <c r="G211" i="1" s="1"/>
  <c r="H223" i="1"/>
  <c r="H222" i="1" s="1"/>
  <c r="H17" i="1"/>
  <c r="H16" i="1" s="1"/>
  <c r="I17" i="1"/>
  <c r="I16" i="1" s="1"/>
  <c r="G17" i="1"/>
  <c r="G16" i="1" s="1"/>
  <c r="I211" i="1" l="1"/>
  <c r="I210" i="1" s="1"/>
  <c r="G181" i="1"/>
  <c r="G180" i="1" s="1"/>
  <c r="H181" i="1"/>
  <c r="H180" i="1" s="1"/>
  <c r="H211" i="1"/>
  <c r="H210" i="1" s="1"/>
  <c r="G210" i="1"/>
  <c r="I181" i="1"/>
  <c r="I180" i="1" s="1"/>
  <c r="H179" i="1" l="1"/>
  <c r="H178" i="1" s="1"/>
  <c r="I179" i="1"/>
  <c r="I178" i="1" s="1"/>
  <c r="G179" i="1"/>
  <c r="G178" i="1" s="1"/>
  <c r="G128" i="1"/>
  <c r="G127" i="1" s="1"/>
  <c r="G126" i="1" s="1"/>
  <c r="G125" i="1" s="1"/>
  <c r="H128" i="1"/>
  <c r="H127" i="1" s="1"/>
  <c r="H126" i="1" s="1"/>
  <c r="H125" i="1" s="1"/>
  <c r="I128" i="1"/>
  <c r="I127" i="1" s="1"/>
  <c r="I126" i="1" s="1"/>
  <c r="I125" i="1" s="1"/>
  <c r="G31" i="1" l="1"/>
  <c r="G30" i="1" s="1"/>
  <c r="H124" i="1" l="1"/>
  <c r="I124" i="1"/>
  <c r="G124" i="1"/>
  <c r="H144" i="1" l="1"/>
  <c r="I144" i="1"/>
  <c r="I142" i="1"/>
  <c r="H142" i="1"/>
  <c r="G142" i="1"/>
  <c r="G141" i="1" s="1"/>
  <c r="I140" i="1"/>
  <c r="H140" i="1"/>
  <c r="G140" i="1"/>
  <c r="G144" i="1"/>
  <c r="H141" i="1" l="1"/>
  <c r="I141" i="1"/>
  <c r="H176" i="1"/>
  <c r="H174" i="1"/>
  <c r="H168" i="1"/>
  <c r="H165" i="1"/>
  <c r="H157" i="1"/>
  <c r="H150" i="1"/>
  <c r="H146" i="1"/>
  <c r="H137" i="1"/>
  <c r="H133" i="1"/>
  <c r="H122" i="1"/>
  <c r="H110" i="1"/>
  <c r="H102" i="1"/>
  <c r="H99" i="1"/>
  <c r="H88" i="1"/>
  <c r="G88" i="1"/>
  <c r="G87" i="1" s="1"/>
  <c r="G99" i="1"/>
  <c r="G98" i="1" s="1"/>
  <c r="G102" i="1"/>
  <c r="G101" i="1" s="1"/>
  <c r="G110" i="1"/>
  <c r="G109" i="1" s="1"/>
  <c r="G108" i="1" s="1"/>
  <c r="G107" i="1" s="1"/>
  <c r="G106" i="1" s="1"/>
  <c r="G105" i="1" s="1"/>
  <c r="G122" i="1"/>
  <c r="G121" i="1" s="1"/>
  <c r="G120" i="1" s="1"/>
  <c r="G119" i="1" s="1"/>
  <c r="G113" i="1" s="1"/>
  <c r="G133" i="1"/>
  <c r="G132" i="1" s="1"/>
  <c r="G131" i="1" s="1"/>
  <c r="G137" i="1"/>
  <c r="G136" i="1" s="1"/>
  <c r="G135" i="1" s="1"/>
  <c r="G146" i="1"/>
  <c r="G145" i="1" s="1"/>
  <c r="G150" i="1"/>
  <c r="G149" i="1" s="1"/>
  <c r="G148" i="1" s="1"/>
  <c r="G157" i="1"/>
  <c r="G156" i="1" s="1"/>
  <c r="G155" i="1" s="1"/>
  <c r="G154" i="1" s="1"/>
  <c r="G153" i="1" s="1"/>
  <c r="G165" i="1"/>
  <c r="G164" i="1" s="1"/>
  <c r="G168" i="1"/>
  <c r="G167" i="1" s="1"/>
  <c r="G174" i="1"/>
  <c r="G173" i="1" s="1"/>
  <c r="G172" i="1" s="1"/>
  <c r="G176" i="1"/>
  <c r="H79" i="1"/>
  <c r="H59" i="1"/>
  <c r="H55" i="1"/>
  <c r="H47" i="1"/>
  <c r="H38" i="1"/>
  <c r="H31" i="1"/>
  <c r="H30" i="1" s="1"/>
  <c r="G112" i="1" l="1"/>
  <c r="G130" i="1"/>
  <c r="G171" i="1"/>
  <c r="G170" i="1"/>
  <c r="H46" i="1"/>
  <c r="H26" i="1"/>
  <c r="H37" i="1"/>
  <c r="H54" i="1"/>
  <c r="H78" i="1"/>
  <c r="H87" i="1"/>
  <c r="H101" i="1"/>
  <c r="H121" i="1"/>
  <c r="H136" i="1"/>
  <c r="H149" i="1"/>
  <c r="H164" i="1"/>
  <c r="H58" i="1"/>
  <c r="H98" i="1"/>
  <c r="H109" i="1"/>
  <c r="H132" i="1"/>
  <c r="H145" i="1"/>
  <c r="H156" i="1"/>
  <c r="H167" i="1"/>
  <c r="H173" i="1"/>
  <c r="G163" i="1"/>
  <c r="G161" i="1" s="1"/>
  <c r="G160" i="1" s="1"/>
  <c r="G97" i="1"/>
  <c r="G96" i="1" s="1"/>
  <c r="G95" i="1" s="1"/>
  <c r="G104" i="1" l="1"/>
  <c r="H25" i="1"/>
  <c r="H24" i="1" s="1"/>
  <c r="H163" i="1"/>
  <c r="H161" i="1" s="1"/>
  <c r="H97" i="1"/>
  <c r="H96" i="1" s="1"/>
  <c r="H95" i="1" s="1"/>
  <c r="H108" i="1"/>
  <c r="H107" i="1" s="1"/>
  <c r="H172" i="1"/>
  <c r="H170" i="1" s="1"/>
  <c r="H155" i="1"/>
  <c r="H131" i="1"/>
  <c r="H57" i="1"/>
  <c r="H148" i="1"/>
  <c r="H135" i="1"/>
  <c r="H120" i="1"/>
  <c r="H86" i="1"/>
  <c r="H77" i="1"/>
  <c r="H53" i="1"/>
  <c r="H36" i="1"/>
  <c r="H35" i="1" s="1"/>
  <c r="H34" i="1" s="1"/>
  <c r="H15" i="1"/>
  <c r="H45" i="1"/>
  <c r="G162" i="1"/>
  <c r="G159" i="1"/>
  <c r="G152" i="1" s="1"/>
  <c r="H130" i="1" l="1"/>
  <c r="H162" i="1"/>
  <c r="H171" i="1"/>
  <c r="H160" i="1"/>
  <c r="H44" i="1"/>
  <c r="H14" i="1"/>
  <c r="H154" i="1"/>
  <c r="H52" i="1"/>
  <c r="H51" i="1" s="1"/>
  <c r="H76" i="1"/>
  <c r="H75" i="1" s="1"/>
  <c r="H83" i="1"/>
  <c r="H82" i="1" s="1"/>
  <c r="H85" i="1"/>
  <c r="H119" i="1"/>
  <c r="H113" i="1" s="1"/>
  <c r="H106" i="1"/>
  <c r="H112" i="1" l="1"/>
  <c r="H159" i="1"/>
  <c r="H84" i="1"/>
  <c r="H105" i="1"/>
  <c r="H13" i="1"/>
  <c r="H12" i="1" s="1"/>
  <c r="H43" i="1"/>
  <c r="H153" i="1"/>
  <c r="H104" i="1" l="1"/>
  <c r="H81" i="1" s="1"/>
  <c r="H33" i="1"/>
  <c r="H42" i="1"/>
  <c r="H50" i="1"/>
  <c r="H49" i="1" s="1"/>
  <c r="H152" i="1"/>
  <c r="H74" i="1"/>
  <c r="G38" i="1"/>
  <c r="I38" i="1"/>
  <c r="G37" i="1" l="1"/>
  <c r="I37" i="1"/>
  <c r="H73" i="1"/>
  <c r="H41" i="1"/>
  <c r="I36" i="1" l="1"/>
  <c r="I35" i="1" s="1"/>
  <c r="I34" i="1" s="1"/>
  <c r="H40" i="1"/>
  <c r="H11" i="1" s="1"/>
  <c r="H10" i="1" s="1"/>
  <c r="G36" i="1"/>
  <c r="G35" i="1" s="1"/>
  <c r="G34" i="1" s="1"/>
  <c r="I122" i="1"/>
  <c r="I121" i="1" l="1"/>
  <c r="I150" i="1"/>
  <c r="I120" i="1" l="1"/>
  <c r="I119" i="1" l="1"/>
  <c r="I113" i="1" s="1"/>
  <c r="I110" i="1"/>
  <c r="I109" i="1" l="1"/>
  <c r="I108" i="1" s="1"/>
  <c r="I107" i="1" l="1"/>
  <c r="I137" i="1"/>
  <c r="I106" i="1" l="1"/>
  <c r="I168" i="1"/>
  <c r="I165" i="1"/>
  <c r="I88" i="1"/>
  <c r="G86" i="1"/>
  <c r="G85" i="1" l="1"/>
  <c r="I164" i="1"/>
  <c r="I87" i="1"/>
  <c r="I167" i="1"/>
  <c r="I105" i="1"/>
  <c r="G83" i="1"/>
  <c r="G82" i="1" s="1"/>
  <c r="G81" i="1" l="1"/>
  <c r="I163" i="1"/>
  <c r="I162" i="1" s="1"/>
  <c r="I86" i="1"/>
  <c r="G84" i="1"/>
  <c r="G79" i="1"/>
  <c r="I79" i="1"/>
  <c r="I55" i="1"/>
  <c r="G55" i="1"/>
  <c r="I161" i="1" l="1"/>
  <c r="I160" i="1" s="1"/>
  <c r="G54" i="1"/>
  <c r="I78" i="1"/>
  <c r="I54" i="1"/>
  <c r="G78" i="1"/>
  <c r="I85" i="1"/>
  <c r="I83" i="1"/>
  <c r="I82" i="1" s="1"/>
  <c r="I84" i="1" l="1"/>
  <c r="G77" i="1"/>
  <c r="I53" i="1"/>
  <c r="I77" i="1"/>
  <c r="G53" i="1"/>
  <c r="I76" i="1" l="1"/>
  <c r="I75" i="1" s="1"/>
  <c r="G76" i="1"/>
  <c r="G75" i="1" s="1"/>
  <c r="I31" i="1" l="1"/>
  <c r="I30" i="1" s="1"/>
  <c r="I74" i="1" l="1"/>
  <c r="G74" i="1"/>
  <c r="G26" i="1"/>
  <c r="I26" i="1"/>
  <c r="I112" i="1" l="1"/>
  <c r="G73" i="1"/>
  <c r="I73" i="1"/>
  <c r="G25" i="1" l="1"/>
  <c r="I25" i="1"/>
  <c r="I24" i="1" l="1"/>
  <c r="G24" i="1"/>
  <c r="I176" i="1" l="1"/>
  <c r="I174" i="1"/>
  <c r="I157" i="1"/>
  <c r="I149" i="1"/>
  <c r="I146" i="1"/>
  <c r="I136" i="1"/>
  <c r="I133" i="1"/>
  <c r="I102" i="1"/>
  <c r="I99" i="1"/>
  <c r="I59" i="1"/>
  <c r="G59" i="1"/>
  <c r="I47" i="1"/>
  <c r="G47" i="1"/>
  <c r="I15" i="1" l="1"/>
  <c r="I46" i="1"/>
  <c r="I58" i="1"/>
  <c r="I135" i="1"/>
  <c r="G46" i="1"/>
  <c r="G58" i="1"/>
  <c r="I98" i="1"/>
  <c r="I132" i="1"/>
  <c r="I145" i="1"/>
  <c r="I156" i="1"/>
  <c r="I101" i="1"/>
  <c r="I148" i="1"/>
  <c r="I173" i="1"/>
  <c r="G15" i="1" l="1"/>
  <c r="I97" i="1"/>
  <c r="I96" i="1" s="1"/>
  <c r="I172" i="1"/>
  <c r="I170" i="1" s="1"/>
  <c r="I155" i="1"/>
  <c r="I131" i="1"/>
  <c r="I130" i="1" s="1"/>
  <c r="G57" i="1"/>
  <c r="G45" i="1"/>
  <c r="I57" i="1"/>
  <c r="I45" i="1"/>
  <c r="I14" i="1"/>
  <c r="I159" i="1" l="1"/>
  <c r="G14" i="1"/>
  <c r="I52" i="1"/>
  <c r="I51" i="1" s="1"/>
  <c r="I13" i="1"/>
  <c r="I12" i="1" s="1"/>
  <c r="I44" i="1"/>
  <c r="G44" i="1"/>
  <c r="G52" i="1"/>
  <c r="G51" i="1" s="1"/>
  <c r="I104" i="1"/>
  <c r="I154" i="1"/>
  <c r="I95" i="1"/>
  <c r="I171" i="1"/>
  <c r="I81" i="1" l="1"/>
  <c r="G13" i="1"/>
  <c r="G12" i="1" s="1"/>
  <c r="I153" i="1"/>
  <c r="I152" i="1" s="1"/>
  <c r="G43" i="1"/>
  <c r="I43" i="1"/>
  <c r="I50" i="1" l="1"/>
  <c r="I49" i="1" s="1"/>
  <c r="G33" i="1"/>
  <c r="I33" i="1"/>
  <c r="I42" i="1"/>
  <c r="G42" i="1"/>
  <c r="G50" i="1"/>
  <c r="G49" i="1" s="1"/>
  <c r="G41" i="1" l="1"/>
  <c r="G40" i="1" s="1"/>
  <c r="I41" i="1"/>
  <c r="I40" i="1" l="1"/>
  <c r="I11" i="1" s="1"/>
  <c r="I10" i="1" s="1"/>
  <c r="G11" i="1" l="1"/>
  <c r="G10" i="1" s="1"/>
</calcChain>
</file>

<file path=xl/sharedStrings.xml><?xml version="1.0" encoding="utf-8"?>
<sst xmlns="http://schemas.openxmlformats.org/spreadsheetml/2006/main" count="1074" uniqueCount="224">
  <si>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</si>
  <si>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</si>
  <si>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</si>
  <si>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</si>
  <si>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</si>
  <si>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</si>
  <si>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</si>
  <si>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</si>
  <si>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</si>
  <si>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</si>
  <si>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</si>
  <si>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</si>
  <si>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</si>
  <si>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</si>
  <si>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</si>
  <si>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</si>
  <si>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</si>
  <si>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</si>
  <si>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</si>
  <si>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</si>
  <si>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</si>
  <si>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</si>
  <si>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</si>
  <si>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</si>
  <si>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</si>
  <si>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</si>
  <si>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</si>
  <si>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</si>
  <si>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</si>
  <si>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</si>
  <si>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</si>
  <si>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</si>
  <si>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</si>
  <si>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</si>
  <si>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</si>
  <si>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</si>
  <si>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</si>
  <si>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</si>
  <si>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</si>
  <si>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</si>
  <si>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</si>
  <si>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</si>
  <si>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</si>
  <si>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</si>
  <si>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</si>
  <si>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</si>
  <si>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</si>
  <si>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</si>
  <si>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</si>
  <si>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</si>
  <si>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</si>
  <si>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</si>
  <si>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</si>
  <si>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</si>
  <si>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</si>
  <si>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</si>
  <si>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</si>
  <si>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</si>
  <si>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</si>
  <si>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</si>
  <si>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</si>
  <si>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</si>
  <si>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</si>
  <si>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</si>
  <si>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</si>
  <si>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</si>
  <si>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</si>
  <si>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</si>
  <si>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</si>
  <si>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</si>
  <si>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</si>
  <si>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</si>
  <si>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</si>
  <si>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</si>
  <si>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</si>
  <si>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</si>
  <si>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</si>
  <si>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</si>
  <si>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</si>
  <si>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</si>
  <si>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</si>
  <si>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</si>
  <si>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</si>
  <si>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</si>
  <si>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</si>
  <si>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</si>
  <si>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</si>
  <si>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</si>
  <si>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</si>
  <si>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</si>
  <si>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</si>
  <si>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</si>
  <si>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</si>
  <si>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</si>
  <si>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</si>
  <si>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</si>
  <si>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</si>
  <si>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</si>
  <si>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</si>
  <si>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</si>
  <si>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</si>
  <si>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</si>
  <si>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Поддержка муниципальных программ формирования современной городской среды</t>
  </si>
  <si>
    <t>Приложение 3</t>
  </si>
  <si>
    <t xml:space="preserve">  к решению Совета городского поселения "Печора" 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</si>
  <si>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</si>
  <si>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"Жилье, жилищно-коммунальное хозяйство и территориальное развитие"</t>
  </si>
  <si>
    <t>12 0 00 00000</t>
  </si>
  <si>
    <t>12 1 00 00000</t>
  </si>
  <si>
    <t>11 0 00 00000</t>
  </si>
  <si>
    <t>11 0 01 00000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</si>
  <si>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</si>
  <si>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</si>
  <si>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05 0 11 S2690</t>
  </si>
  <si>
    <t>05 0 21 S2690</t>
  </si>
  <si>
    <t>Субсидии бюджетным учреждениям на иные цели</t>
  </si>
  <si>
    <t>612</t>
  </si>
  <si>
    <t>05 0 13 S2150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</si>
  <si>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</si>
  <si>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</si>
  <si>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</si>
  <si>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Защита населения и территории от чрезвычайных ситуаций природного и техногенного характера, пожарная безопасность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</si>
  <si>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</si>
  <si>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</si>
  <si>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</si>
  <si>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</si>
  <si>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</si>
  <si>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</si>
  <si>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</si>
  <si>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</si>
  <si>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</si>
  <si>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</si>
  <si>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</si>
  <si>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</si>
  <si>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</si>
  <si>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</si>
  <si>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</si>
  <si>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</si>
  <si>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</si>
  <si>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</si>
  <si>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</si>
  <si>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</si>
  <si>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</si>
  <si>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</si>
  <si>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05 0 13 00000</t>
  </si>
  <si>
    <t xml:space="preserve">Разработка проекта планировки и проекта межевания территории ГП "Печора" </t>
  </si>
  <si>
    <t>Подпрограмма "Улучшение состояния жилищно – коммунального комплекса"</t>
  </si>
  <si>
    <t>Муниципальная программа "Развитие культуры и туризма"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</si>
  <si>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</si>
  <si>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03 3 14 10000</t>
  </si>
  <si>
    <t>03 2 25 10000</t>
  </si>
  <si>
    <t>03 1 11 10000</t>
  </si>
  <si>
    <t>10 4 31 10000</t>
  </si>
  <si>
    <t>10 1 11 10000</t>
  </si>
  <si>
    <t>11 0 01 10000</t>
  </si>
  <si>
    <t>Оказание муниципальных услуг (выполнение работ) музеями и библиотеками</t>
  </si>
  <si>
    <t>05 0 11 10000</t>
  </si>
  <si>
    <t>Субсидии на  укрепление материально-технической базы муниципальных учреждений</t>
  </si>
  <si>
    <t>05 0 21 10000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</si>
  <si>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</si>
  <si>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</si>
  <si>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</si>
  <si>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Создание условий для массового отдыха жителей МО МР "Печора"</t>
  </si>
  <si>
    <t>05 0 23 00000</t>
  </si>
  <si>
    <t>05 0 23 10000</t>
  </si>
  <si>
    <t>99 0 00 25520</t>
  </si>
  <si>
    <t>Озеленение</t>
  </si>
  <si>
    <t>05 0 24 00000</t>
  </si>
  <si>
    <t>05 0 24 10000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</si>
  <si>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</si>
  <si>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Условно утвержденные расходы</t>
  </si>
  <si>
    <t>14 0 00 00000</t>
  </si>
  <si>
    <t>14 0 11 00000</t>
  </si>
  <si>
    <t>05 0 12 00000</t>
  </si>
  <si>
    <t>05 0 12 10000</t>
  </si>
  <si>
    <t>Укрепление материально-технической базы муниципальных учреждений</t>
  </si>
  <si>
    <t>14 0 11 10000</t>
  </si>
  <si>
    <t>Разработка проекта планировки и проекта межевания территории ГП "Печора"</t>
  </si>
  <si>
    <t>2027 год</t>
  </si>
  <si>
    <t>Сумма (тыс.рублей)</t>
  </si>
  <si>
    <t>2026 год</t>
  </si>
  <si>
    <t>03 3 12 9Д001</t>
  </si>
  <si>
    <t>03 3 12 SД153</t>
  </si>
  <si>
    <t>12 1 И4 55550</t>
  </si>
  <si>
    <t>12 1 И4 00000</t>
  </si>
  <si>
    <t>Комитет по управлению муниципальной собственностью муниципального района "Печора"</t>
  </si>
  <si>
    <t>963</t>
  </si>
  <si>
    <t>10 3 11 00000</t>
  </si>
  <si>
    <t>Проведение мероприятий, направленных на профилактику преступлений экстремистского и террористического характера</t>
  </si>
  <si>
    <t>10 3 11 10000</t>
  </si>
  <si>
    <t>10 3 00 00000</t>
  </si>
  <si>
    <t>Подпрограмма "Профилактика терроризма и экстремизма"</t>
  </si>
  <si>
    <t>Региональный проект "Формирование комфортной городской среды"</t>
  </si>
  <si>
    <t>Муниципальная программа "Строительство и ремонт пешеходных тротуаров на территории городского поселения "Печора"</t>
  </si>
  <si>
    <t>Администрация муниципального района "Печора"</t>
  </si>
  <si>
    <t>Строительство и ремонт пешеходных тротуаров на территории городского поселения "Печора"</t>
  </si>
  <si>
    <t>Управление культуры и туризма муниципального района "Печора"</t>
  </si>
  <si>
    <t>Подпрограмма  "Благоустройство дворовых и общественных территорий городского поселения "Печора"</t>
  </si>
  <si>
    <t>2028 год</t>
  </si>
  <si>
    <t>Ведомственная структура расходов бюджета  муниципального образования городского поселения "Печора" на 2026 год и плановый период 2027 и 2028 годов</t>
  </si>
  <si>
    <t>Обеспечение проведения выборов и референдумов</t>
  </si>
  <si>
    <t>07</t>
  </si>
  <si>
    <t>Проведение выборов и референдумов</t>
  </si>
  <si>
    <t>99 0 00 02090</t>
  </si>
  <si>
    <t>Специальные расходы</t>
  </si>
  <si>
    <t>880</t>
  </si>
  <si>
    <t>Реконструкция, капитальный ремонт и ремонт автомобильных дорог общего пользования местного значения</t>
  </si>
  <si>
    <t>03 3 13 00000</t>
  </si>
  <si>
    <t>03 3 13 9Д003</t>
  </si>
  <si>
    <t>Мероприятия в области жилищного хозяйства</t>
  </si>
  <si>
    <t>99 0 00 25410</t>
  </si>
  <si>
    <t>Реализация проектов инициативного бюджетирования в сфере благоустройства</t>
  </si>
  <si>
    <t>12 1 22 00000</t>
  </si>
  <si>
    <t xml:space="preserve">Реализация народных проектов в сфере благоустройства, прошедших отбор в рамках проекта "Народный бюджет"
</t>
  </si>
  <si>
    <t xml:space="preserve">  12 1 22 S2300
</t>
  </si>
  <si>
    <t>Муниципальная программа "Формирование комфортной городской среды муниципального образования городского поселения "Печора" на 2018-2028 годы</t>
  </si>
  <si>
    <t>Муниципальная  программа "Развитие системы муниципального управления"</t>
  </si>
  <si>
    <t>07 0 00 00000</t>
  </si>
  <si>
    <t>Подпрограмма "Управление муниципальным имуществом"</t>
  </si>
  <si>
    <t>07 2 00 00000</t>
  </si>
  <si>
    <t>Реализация прочих функций, связанных с муниципальным управлением</t>
  </si>
  <si>
    <t>07 2 32 00000</t>
  </si>
  <si>
    <t>07 2 32 10000</t>
  </si>
  <si>
    <t xml:space="preserve">от 22 декабря 2025 года № 5-24/181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</si>
</sst>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"/>
    <numFmt numFmtId="166" formatCode="000\ 00\ 00"/>
    <numFmt numFmtId="167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2">
    <xf numFmtId="0" fontId="0" fillId="0" borderId="0"/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49" fontId="7" fillId="0" borderId="5">
      <alignment horizontal="center" vertical="top" shrinkToFit="1"/>
    </xf>
    <xf numFmtId="0" fontId="7" fillId="0" borderId="5">
      <alignment horizontal="left" vertical="top" wrapText="1"/>
    </xf>
    <xf numFmtId="49" fontId="7" fillId="0" borderId="5">
      <alignment horizontal="center" vertical="top" shrinkToFit="1"/>
    </xf>
  </cellStyleXfs>
  <cellXfs count="10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0" fontId="2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5" borderId="1" xfId="0" applyNumberFormat="1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167" fontId="9" fillId="5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justify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/>
    </xf>
    <xf numFmtId="167" fontId="10" fillId="8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right" vertical="center"/>
    </xf>
    <xf numFmtId="49" fontId="10" fillId="9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justify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167" fontId="10" fillId="6" borderId="1" xfId="0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right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167" fontId="10" fillId="3" borderId="1" xfId="0" applyNumberFormat="1" applyFont="1" applyFill="1" applyBorder="1" applyAlignment="1">
      <alignment horizontal="right" vertical="center"/>
    </xf>
    <xf numFmtId="0" fontId="10" fillId="0" borderId="1" xfId="0" applyNumberFormat="1" applyFont="1" applyFill="1" applyBorder="1" applyAlignment="1">
      <alignment horizontal="justify" vertical="top" wrapText="1"/>
    </xf>
    <xf numFmtId="0" fontId="10" fillId="3" borderId="1" xfId="0" applyNumberFormat="1" applyFont="1" applyFill="1" applyBorder="1" applyAlignment="1">
      <alignment horizontal="justify" vertical="top" wrapText="1"/>
    </xf>
    <xf numFmtId="167" fontId="10" fillId="4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67" fontId="10" fillId="10" borderId="1" xfId="0" applyNumberFormat="1" applyFont="1" applyFill="1" applyBorder="1" applyAlignment="1">
      <alignment horizontal="right" vertical="center"/>
    </xf>
    <xf numFmtId="167" fontId="10" fillId="9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9" borderId="1" xfId="0" applyNumberFormat="1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vertical="top" wrapText="1"/>
    </xf>
    <xf numFmtId="0" fontId="10" fillId="3" borderId="1" xfId="0" applyNumberFormat="1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49" fontId="10" fillId="6" borderId="1" xfId="0" applyNumberFormat="1" applyFont="1" applyFill="1" applyBorder="1" applyAlignment="1">
      <alignment horizontal="left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justify" vertical="center" wrapText="1"/>
    </xf>
    <xf numFmtId="49" fontId="10" fillId="3" borderId="1" xfId="0" applyNumberFormat="1" applyFont="1" applyFill="1" applyBorder="1" applyAlignment="1">
      <alignment horizontal="justify" vertical="center" wrapText="1"/>
    </xf>
    <xf numFmtId="164" fontId="10" fillId="6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left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10" fillId="6" borderId="0" xfId="0" applyNumberFormat="1" applyFont="1" applyFill="1" applyBorder="1" applyAlignment="1">
      <alignment horizontal="left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164" fontId="10" fillId="6" borderId="0" xfId="0" applyNumberFormat="1" applyFont="1" applyFill="1" applyBorder="1" applyAlignment="1">
      <alignment horizontal="center" vertical="center" wrapText="1"/>
    </xf>
    <xf numFmtId="167" fontId="10" fillId="6" borderId="0" xfId="0" applyNumberFormat="1" applyFont="1" applyFill="1" applyBorder="1" applyAlignment="1">
      <alignment horizontal="right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wrapText="1"/>
    </xf>
    <xf numFmtId="49" fontId="10" fillId="9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167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</cellXfs>
  <cellStyles count="12">
    <cellStyle name="ex65" xfId="11"/>
    <cellStyle name="ex76" xfId="9"/>
    <cellStyle name="ex82" xfId="10"/>
    <cellStyle name="ex84" xfId="1"/>
    <cellStyle name="ex85" xfId="2"/>
    <cellStyle name="ex88" xfId="3"/>
    <cellStyle name="ex89" xfId="4"/>
    <cellStyle name="ex92" xfId="5"/>
    <cellStyle name="ex93" xfId="6"/>
    <cellStyle name="ex96" xfId="7"/>
    <cellStyle name="ex97" xfId="8"/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51" Type="http://schemas.openxmlformats.org/officeDocument/2006/relationships/revisionLog" Target="revisionLog11.xml"/><Relationship Id="rId50" Type="http://schemas.openxmlformats.org/officeDocument/2006/relationships/revisionLog" Target="revisionLog13.xml"/><Relationship Id="rId47" Type="http://schemas.openxmlformats.org/officeDocument/2006/relationships/revisionLog" Target="revisionLog12.xml"/><Relationship Id="rId55" Type="http://schemas.openxmlformats.org/officeDocument/2006/relationships/revisionLog" Target="revisionLog14.xml"/><Relationship Id="rId59" Type="http://schemas.openxmlformats.org/officeDocument/2006/relationships/revisionLog" Target="revisionLog15.xml"/><Relationship Id="rId54" Type="http://schemas.openxmlformats.org/officeDocument/2006/relationships/revisionLog" Target="revisionLog141.xml"/><Relationship Id="rId62" Type="http://schemas.openxmlformats.org/officeDocument/2006/relationships/revisionLog" Target="revisionLog3.xml"/><Relationship Id="rId53" Type="http://schemas.openxmlformats.org/officeDocument/2006/relationships/revisionLog" Target="revisionLog1411.xml"/><Relationship Id="rId58" Type="http://schemas.openxmlformats.org/officeDocument/2006/relationships/revisionLog" Target="revisionLog151.xml"/><Relationship Id="rId49" Type="http://schemas.openxmlformats.org/officeDocument/2006/relationships/revisionLog" Target="revisionLog14111.xml"/><Relationship Id="rId57" Type="http://schemas.openxmlformats.org/officeDocument/2006/relationships/revisionLog" Target="revisionLog1511.xml"/><Relationship Id="rId61" Type="http://schemas.openxmlformats.org/officeDocument/2006/relationships/revisionLog" Target="revisionLog2.xml"/><Relationship Id="rId52" Type="http://schemas.openxmlformats.org/officeDocument/2006/relationships/revisionLog" Target="revisionLog17.xml"/><Relationship Id="rId60" Type="http://schemas.openxmlformats.org/officeDocument/2006/relationships/revisionLog" Target="revisionLog1.xml"/><Relationship Id="rId48" Type="http://schemas.openxmlformats.org/officeDocument/2006/relationships/revisionLog" Target="revisionLog110.xml"/><Relationship Id="rId56" Type="http://schemas.openxmlformats.org/officeDocument/2006/relationships/revisionLog" Target="revisionLog151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B262FE8-53E9-4EAD-85EB-5A2CC885A6F8}" diskRevisions="1" revisionId="1118" version="62">
  <header guid="{BA9BC134-FD2F-42A6-AE20-38FC0E441F1F}" dateTime="2025-12-02T15:25:39" maxSheetId="2" userName="Zinovkina" r:id="rId47" minRId="1045" maxRId="1059">
    <sheetIdMap count="1">
      <sheetId val="1"/>
    </sheetIdMap>
  </header>
  <header guid="{495F6DC5-F16D-4570-81BF-A820F4265A09}" dateTime="2025-12-02T15:27:58" maxSheetId="2" userName="Zinovkina" r:id="rId48">
    <sheetIdMap count="1">
      <sheetId val="1"/>
    </sheetIdMap>
  </header>
  <header guid="{7A2CCAB2-6853-4133-A695-B7605F30054C}" dateTime="2025-12-02T15:35:16" maxSheetId="2" userName="Zinovkina" r:id="rId49" minRId="1066" maxRId="1071">
    <sheetIdMap count="1">
      <sheetId val="1"/>
    </sheetIdMap>
  </header>
  <header guid="{2A6FE533-FECD-4BD3-B548-B98B97D494D9}" dateTime="2025-12-02T15:35:20" maxSheetId="2" userName="Zinovkina" r:id="rId50">
    <sheetIdMap count="1">
      <sheetId val="1"/>
    </sheetIdMap>
  </header>
  <header guid="{1382E284-A960-454D-8EA5-DC397E467230}" dateTime="2025-12-02T15:36:00" maxSheetId="2" userName="Zinovkina" r:id="rId51">
    <sheetIdMap count="1">
      <sheetId val="1"/>
    </sheetIdMap>
  </header>
  <header guid="{E07A916A-F258-4F08-A114-30122DABD629}" dateTime="2025-12-02T15:37:26" maxSheetId="2" userName="Zinovkina" r:id="rId52">
    <sheetIdMap count="1">
      <sheetId val="1"/>
    </sheetIdMap>
  </header>
  <header guid="{AC1B28FB-3B34-492D-ACFC-FE3C818F48ED}" dateTime="2025-12-02T16:09:24" maxSheetId="2" userName="Zinovkina" r:id="rId53">
    <sheetIdMap count="1">
      <sheetId val="1"/>
    </sheetIdMap>
  </header>
  <header guid="{6ABDB85A-BA40-43D3-BBF7-85CF9DEF4641}" dateTime="2025-12-11T12:03:22" maxSheetId="2" userName="Zinovkina" r:id="rId54">
    <sheetIdMap count="1">
      <sheetId val="1"/>
    </sheetIdMap>
  </header>
  <header guid="{179F8807-9195-4BF4-A28D-37A18E81A040}" dateTime="2025-12-11T12:09:59" maxSheetId="2" userName="Zinovkina" r:id="rId55">
    <sheetIdMap count="1">
      <sheetId val="1"/>
    </sheetIdMap>
  </header>
  <header guid="{46BFDDBF-9EB1-426A-B766-C43DFC0CC20A}" dateTime="2025-12-24T15:31:40" maxSheetId="2" userName="Zinovkina" r:id="rId56">
    <sheetIdMap count="1">
      <sheetId val="1"/>
    </sheetIdMap>
  </header>
  <header guid="{91396646-95AE-4732-8C23-1C1B519ABFF7}" dateTime="2025-12-24T15:39:29" maxSheetId="2" userName="Zinovkina" r:id="rId57" minRId="1096" maxRId="1099">
    <sheetIdMap count="1">
      <sheetId val="1"/>
    </sheetIdMap>
  </header>
  <header guid="{5F497D93-CB65-41E8-B90D-73BDCE5F57C2}" dateTime="2025-12-24T15:44:00" maxSheetId="2" userName="Zinovkina" r:id="rId58">
    <sheetIdMap count="1">
      <sheetId val="1"/>
    </sheetIdMap>
  </header>
  <header guid="{98C0FAF1-A8AA-41D4-91E1-02D18BA16306}" dateTime="2025-12-24T15:51:44" maxSheetId="2" userName="Zinovkina" r:id="rId59">
    <sheetIdMap count="1">
      <sheetId val="1"/>
    </sheetIdMap>
  </header>
  <header guid="{4999227F-ADE4-46A1-8A9E-91070919D1EA}" dateTime="2025-12-24T15:53:42" maxSheetId="2" userName="Zinovkina" r:id="rId60" minRId="1109">
    <sheetIdMap count="1">
      <sheetId val="1"/>
    </sheetIdMap>
  </header>
  <header guid="{206EADD6-E7DF-48A6-8F0A-47B3F82A2255}" dateTime="2025-12-25T11:13:53" maxSheetId="2" userName="Ивановская ЕС" r:id="rId61">
    <sheetIdMap count="1">
      <sheetId val="1"/>
    </sheetIdMap>
  </header>
  <header guid="{8B262FE8-53E9-4EAD-85EB-5A2CC885A6F8}" dateTime="2025-12-25T11:58:04" maxSheetId="2" userName="Ивановская ЕС" r:id="rId6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109" sId="1">
    <oc r="I3" t="inlineStr">
      <is>
        <t xml:space="preserve">от  декабря 2025 года № </t>
      </is>
    </oc>
    <nc r="I3" t="inlineStr">
      <is>
        <t xml:space="preserve">от 22 декабря 2025 года № 5-24/181 </t>
      </is>
    </nc>
  </rcc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fmt sheetId="1" sqref="J10" start="0" length="0">
    <dxf>
      <font>
        <b/>
        <sz val="13"/>
        <name val="Times New Roman"/>
        <scheme val="none"/>
      </font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10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L10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045" sId="1" numFmtId="4">
    <nc r="J10">
      <v>278013.09999999998</v>
    </nc>
  </rcc>
  <rcc rId="1046" sId="1" numFmtId="4">
    <nc r="K10">
      <v>276547.3</v>
    </nc>
  </rcc>
  <rcc rId="1047" sId="1" numFmtId="4">
    <nc r="L10">
      <v>287902</v>
    </nc>
  </rcc>
  <rfmt sheetId="1" sqref="J10:L10" start="0" length="2147483647">
    <dxf>
      <font>
        <sz val="12"/>
      </font>
    </dxf>
  </rfmt>
  <rfmt sheetId="1" sqref="J11" start="0" length="0">
    <dxf>
      <font>
        <b/>
        <sz val="12"/>
        <name val="Times New Roman"/>
        <scheme val="none"/>
      </font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11" start="0" length="0">
    <dxf>
      <font>
        <b/>
        <sz val="12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L11" start="0" length="0">
    <dxf>
      <font>
        <b/>
        <sz val="12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12" start="0" length="0">
    <dxf>
      <font>
        <b/>
        <sz val="12"/>
        <name val="Times New Roman"/>
        <scheme val="none"/>
      </font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12" start="0" length="0">
    <dxf>
      <font>
        <b/>
        <sz val="12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L12" start="0" length="0">
    <dxf>
      <font>
        <b/>
        <sz val="12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048" sId="1" numFmtId="4">
    <nc r="J11">
      <v>80.3</v>
    </nc>
  </rcc>
  <rcc rId="1049" sId="1" numFmtId="4">
    <nc r="K11">
      <v>77.5</v>
    </nc>
  </rcc>
  <rcc rId="1050" sId="1" numFmtId="4">
    <nc r="L11">
      <v>79.3</v>
    </nc>
  </rcc>
  <rfmt sheetId="1" sqref="J10:L12" start="0" length="2147483647">
    <dxf>
      <font>
        <b val="0"/>
      </font>
    </dxf>
  </rfmt>
  <rcc rId="1051" sId="1" numFmtId="4">
    <nc r="J12">
      <f>SUM(J10:J11)</f>
    </nc>
  </rcc>
  <rcc rId="1052" sId="1" numFmtId="4">
    <nc r="K12">
      <f>SUM(K10:K11)</f>
    </nc>
  </rcc>
  <rcc rId="1053" sId="1">
    <nc r="L12">
      <f>SUM(L10:L11)</f>
    </nc>
  </rcc>
  <rcc rId="1054" sId="1" numFmtId="4">
    <oc r="G123">
      <v>15204.1</v>
    </oc>
    <nc r="G123">
      <f>15204.1+80.3</f>
    </nc>
  </rcc>
  <rcc rId="1055" sId="1" numFmtId="4">
    <oc r="H123">
      <v>14824.9</v>
    </oc>
    <nc r="H123">
      <f>14824.9+77.5</f>
    </nc>
  </rcc>
  <rcc rId="1056" sId="1" numFmtId="4">
    <oc r="I123">
      <v>14904.6</v>
    </oc>
    <nc r="I123">
      <f>14904.6+79.3</f>
    </nc>
  </rcc>
  <rcc rId="1057" sId="1">
    <nc r="J13">
      <f>J12-G10</f>
    </nc>
  </rcc>
  <rfmt sheetId="1" sqref="J13">
    <dxf>
      <alignment vertical="top" readingOrder="0"/>
    </dxf>
  </rfmt>
  <rcc rId="1058" sId="1" odxf="1" dxf="1">
    <nc r="K13">
      <f>K12-H10</f>
    </nc>
    <odxf>
      <font>
        <b/>
        <name val="Times New Roman"/>
        <scheme val="none"/>
      </font>
      <numFmt numFmtId="0" formatCode="General"/>
      <alignment vertical="bottom" readingOrder="0"/>
    </odxf>
    <ndxf>
      <font>
        <b val="0"/>
        <name val="Times New Roman"/>
        <scheme val="none"/>
      </font>
      <numFmt numFmtId="167" formatCode="#,##0.0"/>
      <alignment vertical="top" readingOrder="0"/>
    </ndxf>
  </rcc>
  <rcc rId="1059" sId="1" odxf="1" dxf="1">
    <nc r="L13">
      <f>L12-I10</f>
    </nc>
    <odxf>
      <font>
        <b/>
        <name val="Times New Roman"/>
        <scheme val="none"/>
      </font>
      <numFmt numFmtId="0" formatCode="General"/>
      <alignment vertical="bottom" readingOrder="0"/>
    </odxf>
    <ndxf>
      <font>
        <b val="0"/>
        <name val="Times New Roman"/>
        <scheme val="none"/>
      </font>
      <numFmt numFmtId="167" formatCode="#,##0.0"/>
      <alignment vertical="top" readingOrder="0"/>
    </ndxf>
  </rcc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c rId="1066" sId="1">
    <oc r="G123">
      <f>15204.1+80.3</f>
    </oc>
    <nc r="G123">
      <f>15204.1+80.3+8.9</f>
    </nc>
  </rcc>
  <rcc rId="1067" sId="1">
    <oc r="H123">
      <f>14824.9+77.5</f>
    </oc>
    <nc r="H123">
      <f>14824.9+77.5+8.6</f>
    </nc>
  </rcc>
  <rcc rId="1068" sId="1">
    <oc r="I123">
      <f>14904.6+79.3</f>
    </oc>
    <nc r="I123">
      <f>14904.6+79.3+8.8</f>
    </nc>
  </rcc>
  <rcc rId="1069" sId="1">
    <oc r="G151">
      <f>22850-320</f>
    </oc>
    <nc r="G151">
      <f>22850-320-8.9</f>
    </nc>
  </rcc>
  <rcc rId="1070" sId="1" numFmtId="4">
    <oc r="H151">
      <v>22244.1</v>
    </oc>
    <nc r="H151">
      <f>22244.1-8.6</f>
    </nc>
  </rcc>
  <rcc rId="1071" sId="1" numFmtId="4">
    <oc r="I151">
      <v>23166.9</v>
    </oc>
    <nc r="I151">
      <f>23166.9-8.8</f>
    </nc>
  </rcc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rc rId="1096" sId="1" ref="J1:J1048576" action="deleteCol">
    <undo index="0" exp="area" ref3D="1" dr="$A$7:$XFD$8" dn="Заголовки_для_печати" sId="1"/>
    <undo index="0" exp="area" ref3D="1" dr="$A$10:$XFD$11" dn="Z_E73FB2C8_8889_4BC1_B42C_BB4285892FAC_.wvu.PrintTitles" sId="1"/>
    <undo index="0" exp="area" ref3D="1" dr="$A$7:$XFD$8" dn="Z_C0DCEFD6_4378_4196_8A52_BBAE8937CBA3_.wvu.PrintTitles" sId="1"/>
    <undo index="0" exp="area" ref3D="1" dr="$A$10:$XFD$11" dn="Z_B3397BCA_1277_4868_806F_2E68EFD73FCF_.wvu.PrintTitles" sId="1"/>
    <undo index="0" exp="area" ref3D="1" dr="$A$10:$XFD$11" dn="Z_A79CDC70_8466_49CB_8C49_C52C08F5C2C3_.wvu.PrintTitles" sId="1"/>
    <undo index="0" exp="area" ref3D="1" dr="$A$10:$XFD$11" dn="Z_9AE4E90B_95AD_4E92_80AE_724EF4B3642C_.wvu.PrintTitles" sId="1"/>
    <undo index="0" exp="area" ref3D="1" dr="$A$7:$XFD$8" dn="Z_9984B0C7_561F_4358_8088_AD0C38B83804_.wvu.PrintTitles" sId="1"/>
    <undo index="0" exp="area" ref3D="1" dr="$A$10:$XFD$11" dn="Z_8E0CAC60_CC3F_47CB_9EF3_039342AC9535_.wvu.PrintTitles" sId="1"/>
    <undo index="0" exp="area" ref3D="1" dr="$A$7:$XFD$8" dn="Z_4CB36178_0A6F_447C_83EC_B61FCF745B34_.wvu.PrintTitles" sId="1"/>
    <undo index="0" exp="area" ref3D="1" dr="$A$7:$XFD$8" dn="Z_4CB2AD8A_1395_4EEB_B6E5_ACA1429CF0DB_.wvu.PrintTitles" sId="1"/>
    <undo index="0" exp="area" ref3D="1" dr="$A$10:$XFD$11" dn="Z_2547B61A_57D8_45C6_87E4_2B595BD241A2_.wvu.PrintTitles" sId="1"/>
    <undo index="0" exp="area" ref3D="1" dr="$A$7:$XFD$8" dn="Z_172AB4E0_E0B8_4C7E_AAB6_F433E142714A_.wvu.PrintTitles" sId="1"/>
    <rfmt sheetId="1" xfDxf="1" sqref="J1:J1048576" start="0" length="0">
      <dxf>
        <font>
          <name val="Times New Roman"/>
          <scheme val="none"/>
        </font>
      </dxf>
    </rfmt>
    <rfmt sheetId="1" sqref="J1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2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3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4" start="0" length="0">
      <dxf>
        <font>
          <sz val="14"/>
          <name val="Times New Roman"/>
          <scheme val="none"/>
        </font>
        <alignment horizontal="right" vertical="top" wrapText="1" readingOrder="0"/>
      </dxf>
    </rfmt>
    <rcc rId="0" sId="1" dxf="1" numFmtId="4">
      <nc r="J10">
        <v>278013.09999999998</v>
      </nc>
      <ndxf>
        <font>
          <sz val="12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11">
        <v>80.3</v>
      </nc>
      <ndxf>
        <font>
          <sz val="12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2">
        <f>SUM(J10:J11)</f>
      </nc>
      <ndxf>
        <font>
          <sz val="12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3">
        <f>J12-G10</f>
      </nc>
      <ndxf>
        <numFmt numFmtId="167" formatCode="#,##0.0"/>
        <alignment vertical="top" readingOrder="0"/>
      </ndxf>
    </rcc>
    <rfmt sheetId="1" sqref="J14" start="0" length="0">
      <dxf>
        <numFmt numFmtId="167" formatCode="#,##0.0"/>
      </dxf>
    </rfmt>
    <rfmt sheetId="1" sqref="J15" start="0" length="0">
      <dxf>
        <numFmt numFmtId="167" formatCode="#,##0.0"/>
      </dxf>
    </rfmt>
    <rfmt sheetId="1" sqref="J16" start="0" length="0">
      <dxf>
        <numFmt numFmtId="167" formatCode="#,##0.0"/>
      </dxf>
    </rfmt>
    <rfmt sheetId="1" sqref="J17" start="0" length="0">
      <dxf>
        <numFmt numFmtId="167" formatCode="#,##0.0"/>
      </dxf>
    </rfmt>
    <rfmt sheetId="1" sqref="J18" start="0" length="0">
      <dxf>
        <numFmt numFmtId="167" formatCode="#,##0.0"/>
      </dxf>
    </rfmt>
    <rfmt sheetId="1" sqref="J19" start="0" length="0">
      <dxf>
        <numFmt numFmtId="167" formatCode="#,##0.0"/>
      </dxf>
    </rfmt>
    <rfmt sheetId="1" sqref="J20" start="0" length="0">
      <dxf>
        <numFmt numFmtId="167" formatCode="#,##0.0"/>
      </dxf>
    </rfmt>
    <rfmt sheetId="1" sqref="J21" start="0" length="0">
      <dxf>
        <numFmt numFmtId="167" formatCode="#,##0.0"/>
      </dxf>
    </rfmt>
    <rfmt sheetId="1" sqref="J22" start="0" length="0">
      <dxf>
        <numFmt numFmtId="167" formatCode="#,##0.0"/>
      </dxf>
    </rfmt>
    <rfmt sheetId="1" sqref="J23" start="0" length="0">
      <dxf>
        <numFmt numFmtId="167" formatCode="#,##0.0"/>
      </dxf>
    </rfmt>
    <rfmt sheetId="1" sqref="J24" start="0" length="0">
      <dxf>
        <numFmt numFmtId="167" formatCode="#,##0.0"/>
      </dxf>
    </rfmt>
    <rfmt sheetId="1" sqref="J25" start="0" length="0">
      <dxf>
        <numFmt numFmtId="167" formatCode="#,##0.0"/>
      </dxf>
    </rfmt>
    <rfmt sheetId="1" sqref="J26" start="0" length="0">
      <dxf>
        <numFmt numFmtId="167" formatCode="#,##0.0"/>
      </dxf>
    </rfmt>
    <rfmt sheetId="1" sqref="J27" start="0" length="0">
      <dxf>
        <numFmt numFmtId="167" formatCode="#,##0.0"/>
      </dxf>
    </rfmt>
    <rfmt sheetId="1" sqref="J28" start="0" length="0">
      <dxf>
        <numFmt numFmtId="167" formatCode="#,##0.0"/>
      </dxf>
    </rfmt>
    <rfmt sheetId="1" sqref="J29" start="0" length="0">
      <dxf>
        <numFmt numFmtId="167" formatCode="#,##0.0"/>
      </dxf>
    </rfmt>
    <rfmt sheetId="1" sqref="J30" start="0" length="0">
      <dxf>
        <numFmt numFmtId="167" formatCode="#,##0.0"/>
      </dxf>
    </rfmt>
    <rfmt sheetId="1" sqref="J31" start="0" length="0">
      <dxf>
        <numFmt numFmtId="167" formatCode="#,##0.0"/>
      </dxf>
    </rfmt>
    <rfmt sheetId="1" sqref="J32" start="0" length="0">
      <dxf>
        <numFmt numFmtId="167" formatCode="#,##0.0"/>
      </dxf>
    </rfmt>
    <rfmt sheetId="1" sqref="J33" start="0" length="0">
      <dxf>
        <numFmt numFmtId="167" formatCode="#,##0.0"/>
      </dxf>
    </rfmt>
    <rfmt sheetId="1" sqref="J34" start="0" length="0">
      <dxf>
        <numFmt numFmtId="167" formatCode="#,##0.0"/>
      </dxf>
    </rfmt>
    <rfmt sheetId="1" sqref="J35" start="0" length="0">
      <dxf>
        <numFmt numFmtId="167" formatCode="#,##0.0"/>
      </dxf>
    </rfmt>
    <rfmt sheetId="1" sqref="J36" start="0" length="0">
      <dxf>
        <numFmt numFmtId="167" formatCode="#,##0.0"/>
      </dxf>
    </rfmt>
    <rfmt sheetId="1" sqref="J37" start="0" length="0">
      <dxf>
        <numFmt numFmtId="167" formatCode="#,##0.0"/>
      </dxf>
    </rfmt>
    <rfmt sheetId="1" sqref="J38" start="0" length="0">
      <dxf>
        <numFmt numFmtId="167" formatCode="#,##0.0"/>
      </dxf>
    </rfmt>
    <rfmt sheetId="1" sqref="J39" start="0" length="0">
      <dxf>
        <numFmt numFmtId="167" formatCode="#,##0.0"/>
      </dxf>
    </rfmt>
    <rfmt sheetId="1" sqref="J40" start="0" length="0">
      <dxf>
        <numFmt numFmtId="167" formatCode="#,##0.0"/>
      </dxf>
    </rfmt>
    <rfmt sheetId="1" sqref="J41" start="0" length="0">
      <dxf>
        <numFmt numFmtId="167" formatCode="#,##0.0"/>
      </dxf>
    </rfmt>
    <rfmt sheetId="1" sqref="J42" start="0" length="0">
      <dxf>
        <numFmt numFmtId="167" formatCode="#,##0.0"/>
      </dxf>
    </rfmt>
    <rfmt sheetId="1" sqref="J43" start="0" length="0">
      <dxf>
        <numFmt numFmtId="167" formatCode="#,##0.0"/>
      </dxf>
    </rfmt>
    <rfmt sheetId="1" sqref="J44" start="0" length="0">
      <dxf>
        <numFmt numFmtId="167" formatCode="#,##0.0"/>
      </dxf>
    </rfmt>
    <rfmt sheetId="1" sqref="J45" start="0" length="0">
      <dxf>
        <numFmt numFmtId="167" formatCode="#,##0.0"/>
      </dxf>
    </rfmt>
    <rfmt sheetId="1" sqref="J46" start="0" length="0">
      <dxf>
        <numFmt numFmtId="167" formatCode="#,##0.0"/>
      </dxf>
    </rfmt>
    <rfmt sheetId="1" sqref="J47" start="0" length="0">
      <dxf>
        <numFmt numFmtId="167" formatCode="#,##0.0"/>
      </dxf>
    </rfmt>
    <rfmt sheetId="1" sqref="J48" start="0" length="0">
      <dxf>
        <numFmt numFmtId="167" formatCode="#,##0.0"/>
      </dxf>
    </rfmt>
    <rfmt sheetId="1" sqref="J49" start="0" length="0">
      <dxf>
        <numFmt numFmtId="167" formatCode="#,##0.0"/>
      </dxf>
    </rfmt>
    <rfmt sheetId="1" sqref="J50" start="0" length="0">
      <dxf>
        <numFmt numFmtId="167" formatCode="#,##0.0"/>
      </dxf>
    </rfmt>
    <rfmt sheetId="1" sqref="J51" start="0" length="0">
      <dxf>
        <numFmt numFmtId="167" formatCode="#,##0.0"/>
      </dxf>
    </rfmt>
    <rfmt sheetId="1" sqref="J52" start="0" length="0">
      <dxf>
        <numFmt numFmtId="167" formatCode="#,##0.0"/>
      </dxf>
    </rfmt>
    <rfmt sheetId="1" sqref="J53" start="0" length="0">
      <dxf>
        <numFmt numFmtId="167" formatCode="#,##0.0"/>
      </dxf>
    </rfmt>
    <rfmt sheetId="1" sqref="J54" start="0" length="0">
      <dxf>
        <numFmt numFmtId="167" formatCode="#,##0.0"/>
      </dxf>
    </rfmt>
    <rfmt sheetId="1" sqref="J55" start="0" length="0">
      <dxf>
        <numFmt numFmtId="167" formatCode="#,##0.0"/>
      </dxf>
    </rfmt>
    <rfmt sheetId="1" sqref="J56" start="0" length="0">
      <dxf>
        <numFmt numFmtId="167" formatCode="#,##0.0"/>
      </dxf>
    </rfmt>
    <rfmt sheetId="1" sqref="J57" start="0" length="0">
      <dxf>
        <numFmt numFmtId="167" formatCode="#,##0.0"/>
      </dxf>
    </rfmt>
    <rfmt sheetId="1" sqref="J58" start="0" length="0">
      <dxf>
        <numFmt numFmtId="167" formatCode="#,##0.0"/>
      </dxf>
    </rfmt>
    <rfmt sheetId="1" sqref="J59" start="0" length="0">
      <dxf>
        <numFmt numFmtId="167" formatCode="#,##0.0"/>
      </dxf>
    </rfmt>
    <rfmt sheetId="1" sqref="J60" start="0" length="0">
      <dxf>
        <numFmt numFmtId="167" formatCode="#,##0.0"/>
      </dxf>
    </rfmt>
    <rfmt sheetId="1" sqref="J61" start="0" length="0">
      <dxf>
        <numFmt numFmtId="167" formatCode="#,##0.0"/>
      </dxf>
    </rfmt>
    <rfmt sheetId="1" sqref="J62" start="0" length="0">
      <dxf>
        <numFmt numFmtId="167" formatCode="#,##0.0"/>
      </dxf>
    </rfmt>
    <rfmt sheetId="1" sqref="J63" start="0" length="0">
      <dxf>
        <numFmt numFmtId="167" formatCode="#,##0.0"/>
      </dxf>
    </rfmt>
    <rfmt sheetId="1" sqref="J64" start="0" length="0">
      <dxf>
        <numFmt numFmtId="167" formatCode="#,##0.0"/>
      </dxf>
    </rfmt>
    <rfmt sheetId="1" sqref="J65" start="0" length="0">
      <dxf>
        <numFmt numFmtId="167" formatCode="#,##0.0"/>
      </dxf>
    </rfmt>
    <rfmt sheetId="1" sqref="J66" start="0" length="0">
      <dxf>
        <numFmt numFmtId="167" formatCode="#,##0.0"/>
      </dxf>
    </rfmt>
    <rfmt sheetId="1" sqref="J67" start="0" length="0">
      <dxf>
        <numFmt numFmtId="167" formatCode="#,##0.0"/>
      </dxf>
    </rfmt>
    <rfmt sheetId="1" sqref="J68" start="0" length="0">
      <dxf>
        <numFmt numFmtId="167" formatCode="#,##0.0"/>
      </dxf>
    </rfmt>
    <rfmt sheetId="1" sqref="J69" start="0" length="0">
      <dxf>
        <numFmt numFmtId="167" formatCode="#,##0.0"/>
      </dxf>
    </rfmt>
    <rfmt sheetId="1" sqref="J70" start="0" length="0">
      <dxf>
        <numFmt numFmtId="167" formatCode="#,##0.0"/>
      </dxf>
    </rfmt>
    <rfmt sheetId="1" sqref="J71" start="0" length="0">
      <dxf>
        <numFmt numFmtId="167" formatCode="#,##0.0"/>
      </dxf>
    </rfmt>
    <rfmt sheetId="1" sqref="J72" start="0" length="0">
      <dxf>
        <numFmt numFmtId="167" formatCode="#,##0.0"/>
      </dxf>
    </rfmt>
    <rfmt sheetId="1" sqref="J73" start="0" length="0">
      <dxf>
        <numFmt numFmtId="167" formatCode="#,##0.0"/>
      </dxf>
    </rfmt>
    <rfmt sheetId="1" sqref="J74" start="0" length="0">
      <dxf>
        <numFmt numFmtId="167" formatCode="#,##0.0"/>
      </dxf>
    </rfmt>
    <rfmt sheetId="1" sqref="J75" start="0" length="0">
      <dxf>
        <numFmt numFmtId="167" formatCode="#,##0.0"/>
      </dxf>
    </rfmt>
    <rfmt sheetId="1" sqref="J76" start="0" length="0">
      <dxf>
        <numFmt numFmtId="167" formatCode="#,##0.0"/>
      </dxf>
    </rfmt>
    <rfmt sheetId="1" sqref="J77" start="0" length="0">
      <dxf>
        <numFmt numFmtId="167" formatCode="#,##0.0"/>
      </dxf>
    </rfmt>
    <rfmt sheetId="1" sqref="J78" start="0" length="0">
      <dxf>
        <numFmt numFmtId="167" formatCode="#,##0.0"/>
      </dxf>
    </rfmt>
    <rfmt sheetId="1" sqref="J79" start="0" length="0">
      <dxf>
        <numFmt numFmtId="167" formatCode="#,##0.0"/>
      </dxf>
    </rfmt>
    <rfmt sheetId="1" sqref="J80" start="0" length="0">
      <dxf>
        <numFmt numFmtId="167" formatCode="#,##0.0"/>
      </dxf>
    </rfmt>
    <rfmt sheetId="1" sqref="J81" start="0" length="0">
      <dxf>
        <numFmt numFmtId="167" formatCode="#,##0.0"/>
      </dxf>
    </rfmt>
    <rfmt sheetId="1" sqref="J82" start="0" length="0">
      <dxf>
        <numFmt numFmtId="167" formatCode="#,##0.0"/>
      </dxf>
    </rfmt>
    <rfmt sheetId="1" sqref="J83" start="0" length="0">
      <dxf>
        <numFmt numFmtId="167" formatCode="#,##0.0"/>
      </dxf>
    </rfmt>
    <rfmt sheetId="1" sqref="J84" start="0" length="0">
      <dxf>
        <numFmt numFmtId="167" formatCode="#,##0.0"/>
      </dxf>
    </rfmt>
    <rfmt sheetId="1" sqref="J85" start="0" length="0">
      <dxf>
        <numFmt numFmtId="167" formatCode="#,##0.0"/>
      </dxf>
    </rfmt>
    <rfmt sheetId="1" sqref="J86" start="0" length="0">
      <dxf>
        <numFmt numFmtId="167" formatCode="#,##0.0"/>
      </dxf>
    </rfmt>
    <rfmt sheetId="1" sqref="J87" start="0" length="0">
      <dxf>
        <numFmt numFmtId="167" formatCode="#,##0.0"/>
      </dxf>
    </rfmt>
    <rfmt sheetId="1" sqref="J88" start="0" length="0">
      <dxf>
        <numFmt numFmtId="167" formatCode="#,##0.0"/>
      </dxf>
    </rfmt>
    <rfmt sheetId="1" sqref="J89" start="0" length="0">
      <dxf>
        <numFmt numFmtId="167" formatCode="#,##0.0"/>
      </dxf>
    </rfmt>
    <rfmt sheetId="1" sqref="J90" start="0" length="0">
      <dxf>
        <numFmt numFmtId="167" formatCode="#,##0.0"/>
      </dxf>
    </rfmt>
    <rfmt sheetId="1" sqref="J91" start="0" length="0">
      <dxf>
        <numFmt numFmtId="167" formatCode="#,##0.0"/>
      </dxf>
    </rfmt>
    <rfmt sheetId="1" sqref="J92" start="0" length="0">
      <dxf>
        <numFmt numFmtId="167" formatCode="#,##0.0"/>
      </dxf>
    </rfmt>
    <rfmt sheetId="1" sqref="J93" start="0" length="0">
      <dxf>
        <numFmt numFmtId="167" formatCode="#,##0.0"/>
      </dxf>
    </rfmt>
    <rfmt sheetId="1" sqref="J94" start="0" length="0">
      <dxf>
        <numFmt numFmtId="167" formatCode="#,##0.0"/>
      </dxf>
    </rfmt>
    <rfmt sheetId="1" sqref="J95" start="0" length="0">
      <dxf>
        <numFmt numFmtId="167" formatCode="#,##0.0"/>
      </dxf>
    </rfmt>
    <rfmt sheetId="1" sqref="J96" start="0" length="0">
      <dxf>
        <numFmt numFmtId="167" formatCode="#,##0.0"/>
      </dxf>
    </rfmt>
    <rfmt sheetId="1" sqref="J97" start="0" length="0">
      <dxf>
        <numFmt numFmtId="167" formatCode="#,##0.0"/>
      </dxf>
    </rfmt>
    <rfmt sheetId="1" sqref="J98" start="0" length="0">
      <dxf>
        <numFmt numFmtId="167" formatCode="#,##0.0"/>
      </dxf>
    </rfmt>
    <rfmt sheetId="1" sqref="J99" start="0" length="0">
      <dxf>
        <numFmt numFmtId="167" formatCode="#,##0.0"/>
      </dxf>
    </rfmt>
    <rfmt sheetId="1" sqref="J100" start="0" length="0">
      <dxf>
        <numFmt numFmtId="167" formatCode="#,##0.0"/>
      </dxf>
    </rfmt>
    <rfmt sheetId="1" sqref="J101" start="0" length="0">
      <dxf>
        <numFmt numFmtId="167" formatCode="#,##0.0"/>
      </dxf>
    </rfmt>
    <rfmt sheetId="1" sqref="J102" start="0" length="0">
      <dxf>
        <numFmt numFmtId="167" formatCode="#,##0.0"/>
      </dxf>
    </rfmt>
    <rfmt sheetId="1" sqref="J103" start="0" length="0">
      <dxf>
        <numFmt numFmtId="167" formatCode="#,##0.0"/>
      </dxf>
    </rfmt>
    <rfmt sheetId="1" sqref="J104" start="0" length="0">
      <dxf>
        <numFmt numFmtId="167" formatCode="#,##0.0"/>
      </dxf>
    </rfmt>
    <rfmt sheetId="1" sqref="J105" start="0" length="0">
      <dxf>
        <numFmt numFmtId="167" formatCode="#,##0.0"/>
      </dxf>
    </rfmt>
    <rfmt sheetId="1" sqref="J106" start="0" length="0">
      <dxf>
        <numFmt numFmtId="167" formatCode="#,##0.0"/>
      </dxf>
    </rfmt>
    <rfmt sheetId="1" sqref="J107" start="0" length="0">
      <dxf>
        <numFmt numFmtId="167" formatCode="#,##0.0"/>
      </dxf>
    </rfmt>
    <rfmt sheetId="1" sqref="J108" start="0" length="0">
      <dxf>
        <numFmt numFmtId="167" formatCode="#,##0.0"/>
      </dxf>
    </rfmt>
    <rfmt sheetId="1" sqref="J109" start="0" length="0">
      <dxf>
        <numFmt numFmtId="167" formatCode="#,##0.0"/>
      </dxf>
    </rfmt>
    <rfmt sheetId="1" sqref="J110" start="0" length="0">
      <dxf>
        <numFmt numFmtId="167" formatCode="#,##0.0"/>
      </dxf>
    </rfmt>
    <rfmt sheetId="1" sqref="J111" start="0" length="0">
      <dxf>
        <numFmt numFmtId="167" formatCode="#,##0.0"/>
      </dxf>
    </rfmt>
    <rfmt sheetId="1" sqref="J112" start="0" length="0">
      <dxf>
        <numFmt numFmtId="167" formatCode="#,##0.0"/>
      </dxf>
    </rfmt>
    <rfmt sheetId="1" sqref="J113" start="0" length="0">
      <dxf>
        <numFmt numFmtId="167" formatCode="#,##0.0"/>
      </dxf>
    </rfmt>
    <rfmt sheetId="1" sqref="J114" start="0" length="0">
      <dxf>
        <numFmt numFmtId="167" formatCode="#,##0.0"/>
      </dxf>
    </rfmt>
    <rfmt sheetId="1" sqref="J115" start="0" length="0">
      <dxf>
        <numFmt numFmtId="167" formatCode="#,##0.0"/>
      </dxf>
    </rfmt>
    <rfmt sheetId="1" sqref="J116" start="0" length="0">
      <dxf>
        <numFmt numFmtId="167" formatCode="#,##0.0"/>
      </dxf>
    </rfmt>
    <rfmt sheetId="1" sqref="J117" start="0" length="0">
      <dxf>
        <numFmt numFmtId="167" formatCode="#,##0.0"/>
      </dxf>
    </rfmt>
    <rfmt sheetId="1" sqref="J118" start="0" length="0">
      <dxf>
        <numFmt numFmtId="167" formatCode="#,##0.0"/>
      </dxf>
    </rfmt>
    <rfmt sheetId="1" sqref="J119" start="0" length="0">
      <dxf>
        <numFmt numFmtId="167" formatCode="#,##0.0"/>
      </dxf>
    </rfmt>
    <rfmt sheetId="1" sqref="J120" start="0" length="0">
      <dxf>
        <numFmt numFmtId="167" formatCode="#,##0.0"/>
      </dxf>
    </rfmt>
    <rfmt sheetId="1" sqref="J121" start="0" length="0">
      <dxf>
        <numFmt numFmtId="167" formatCode="#,##0.0"/>
      </dxf>
    </rfmt>
    <rfmt sheetId="1" sqref="J122" start="0" length="0">
      <dxf>
        <numFmt numFmtId="167" formatCode="#,##0.0"/>
      </dxf>
    </rfmt>
    <rfmt sheetId="1" sqref="J123" start="0" length="0">
      <dxf>
        <numFmt numFmtId="167" formatCode="#,##0.0"/>
      </dxf>
    </rfmt>
    <rfmt sheetId="1" sqref="J124" start="0" length="0">
      <dxf>
        <numFmt numFmtId="167" formatCode="#,##0.0"/>
      </dxf>
    </rfmt>
    <rfmt sheetId="1" sqref="J125" start="0" length="0">
      <dxf>
        <numFmt numFmtId="167" formatCode="#,##0.0"/>
      </dxf>
    </rfmt>
    <rfmt sheetId="1" sqref="J126" start="0" length="0">
      <dxf>
        <numFmt numFmtId="167" formatCode="#,##0.0"/>
      </dxf>
    </rfmt>
    <rfmt sheetId="1" sqref="J127" start="0" length="0">
      <dxf>
        <numFmt numFmtId="167" formatCode="#,##0.0"/>
      </dxf>
    </rfmt>
    <rfmt sheetId="1" sqref="J128" start="0" length="0">
      <dxf>
        <numFmt numFmtId="167" formatCode="#,##0.0"/>
      </dxf>
    </rfmt>
    <rfmt sheetId="1" sqref="J129" start="0" length="0">
      <dxf>
        <numFmt numFmtId="167" formatCode="#,##0.0"/>
      </dxf>
    </rfmt>
    <rfmt sheetId="1" sqref="J130" start="0" length="0">
      <dxf>
        <numFmt numFmtId="167" formatCode="#,##0.0"/>
      </dxf>
    </rfmt>
    <rfmt sheetId="1" sqref="J131" start="0" length="0">
      <dxf>
        <numFmt numFmtId="167" formatCode="#,##0.0"/>
      </dxf>
    </rfmt>
    <rfmt sheetId="1" sqref="J132" start="0" length="0">
      <dxf>
        <numFmt numFmtId="167" formatCode="#,##0.0"/>
      </dxf>
    </rfmt>
    <rfmt sheetId="1" sqref="J133" start="0" length="0">
      <dxf>
        <numFmt numFmtId="167" formatCode="#,##0.0"/>
      </dxf>
    </rfmt>
    <rfmt sheetId="1" sqref="J134" start="0" length="0">
      <dxf>
        <numFmt numFmtId="167" formatCode="#,##0.0"/>
      </dxf>
    </rfmt>
    <rfmt sheetId="1" sqref="J135" start="0" length="0">
      <dxf>
        <numFmt numFmtId="167" formatCode="#,##0.0"/>
      </dxf>
    </rfmt>
    <rfmt sheetId="1" sqref="J136" start="0" length="0">
      <dxf>
        <numFmt numFmtId="167" formatCode="#,##0.0"/>
      </dxf>
    </rfmt>
    <rfmt sheetId="1" sqref="J137" start="0" length="0">
      <dxf>
        <numFmt numFmtId="167" formatCode="#,##0.0"/>
      </dxf>
    </rfmt>
    <rfmt sheetId="1" sqref="J138" start="0" length="0">
      <dxf>
        <numFmt numFmtId="167" formatCode="#,##0.0"/>
      </dxf>
    </rfmt>
    <rfmt sheetId="1" sqref="J139" start="0" length="0">
      <dxf>
        <numFmt numFmtId="167" formatCode="#,##0.0"/>
      </dxf>
    </rfmt>
    <rfmt sheetId="1" sqref="J140" start="0" length="0">
      <dxf>
        <numFmt numFmtId="167" formatCode="#,##0.0"/>
      </dxf>
    </rfmt>
    <rfmt sheetId="1" sqref="J141" start="0" length="0">
      <dxf>
        <numFmt numFmtId="167" formatCode="#,##0.0"/>
      </dxf>
    </rfmt>
    <rfmt sheetId="1" sqref="J142" start="0" length="0">
      <dxf>
        <numFmt numFmtId="167" formatCode="#,##0.0"/>
      </dxf>
    </rfmt>
    <rfmt sheetId="1" sqref="J143" start="0" length="0">
      <dxf>
        <numFmt numFmtId="167" formatCode="#,##0.0"/>
      </dxf>
    </rfmt>
    <rfmt sheetId="1" sqref="J144" start="0" length="0">
      <dxf>
        <numFmt numFmtId="167" formatCode="#,##0.0"/>
      </dxf>
    </rfmt>
    <rfmt sheetId="1" sqref="J145" start="0" length="0">
      <dxf>
        <numFmt numFmtId="167" formatCode="#,##0.0"/>
      </dxf>
    </rfmt>
    <rfmt sheetId="1" sqref="J146" start="0" length="0">
      <dxf>
        <numFmt numFmtId="167" formatCode="#,##0.0"/>
      </dxf>
    </rfmt>
    <rfmt sheetId="1" sqref="J147" start="0" length="0">
      <dxf>
        <numFmt numFmtId="167" formatCode="#,##0.0"/>
      </dxf>
    </rfmt>
    <rfmt sheetId="1" sqref="J148" start="0" length="0">
      <dxf>
        <numFmt numFmtId="167" formatCode="#,##0.0"/>
      </dxf>
    </rfmt>
    <rfmt sheetId="1" sqref="J149" start="0" length="0">
      <dxf>
        <numFmt numFmtId="167" formatCode="#,##0.0"/>
      </dxf>
    </rfmt>
    <rfmt sheetId="1" sqref="J150" start="0" length="0">
      <dxf>
        <numFmt numFmtId="167" formatCode="#,##0.0"/>
      </dxf>
    </rfmt>
    <rfmt sheetId="1" sqref="J151" start="0" length="0">
      <dxf>
        <numFmt numFmtId="167" formatCode="#,##0.0"/>
      </dxf>
    </rfmt>
    <rfmt sheetId="1" sqref="J152" start="0" length="0">
      <dxf>
        <numFmt numFmtId="167" formatCode="#,##0.0"/>
      </dxf>
    </rfmt>
    <rfmt sheetId="1" sqref="J153" start="0" length="0">
      <dxf>
        <numFmt numFmtId="167" formatCode="#,##0.0"/>
      </dxf>
    </rfmt>
    <rfmt sheetId="1" sqref="J154" start="0" length="0">
      <dxf>
        <numFmt numFmtId="167" formatCode="#,##0.0"/>
      </dxf>
    </rfmt>
    <rfmt sheetId="1" sqref="J155" start="0" length="0">
      <dxf>
        <numFmt numFmtId="167" formatCode="#,##0.0"/>
      </dxf>
    </rfmt>
    <rfmt sheetId="1" sqref="J156" start="0" length="0">
      <dxf>
        <numFmt numFmtId="167" formatCode="#,##0.0"/>
      </dxf>
    </rfmt>
    <rfmt sheetId="1" sqref="J157" start="0" length="0">
      <dxf>
        <numFmt numFmtId="167" formatCode="#,##0.0"/>
      </dxf>
    </rfmt>
    <rfmt sheetId="1" sqref="J158" start="0" length="0">
      <dxf>
        <numFmt numFmtId="167" formatCode="#,##0.0"/>
      </dxf>
    </rfmt>
    <rfmt sheetId="1" sqref="J159" start="0" length="0">
      <dxf>
        <numFmt numFmtId="167" formatCode="#,##0.0"/>
      </dxf>
    </rfmt>
    <rfmt sheetId="1" sqref="J160" start="0" length="0">
      <dxf>
        <numFmt numFmtId="167" formatCode="#,##0.0"/>
      </dxf>
    </rfmt>
    <rfmt sheetId="1" sqref="J161" start="0" length="0">
      <dxf>
        <numFmt numFmtId="167" formatCode="#,##0.0"/>
      </dxf>
    </rfmt>
    <rfmt sheetId="1" sqref="J162" start="0" length="0">
      <dxf>
        <numFmt numFmtId="167" formatCode="#,##0.0"/>
      </dxf>
    </rfmt>
    <rfmt sheetId="1" sqref="J163" start="0" length="0">
      <dxf>
        <numFmt numFmtId="167" formatCode="#,##0.0"/>
      </dxf>
    </rfmt>
    <rfmt sheetId="1" sqref="J164" start="0" length="0">
      <dxf>
        <numFmt numFmtId="167" formatCode="#,##0.0"/>
      </dxf>
    </rfmt>
    <rfmt sheetId="1" sqref="J165" start="0" length="0">
      <dxf>
        <numFmt numFmtId="167" formatCode="#,##0.0"/>
      </dxf>
    </rfmt>
    <rfmt sheetId="1" sqref="J166" start="0" length="0">
      <dxf>
        <numFmt numFmtId="167" formatCode="#,##0.0"/>
      </dxf>
    </rfmt>
    <rfmt sheetId="1" sqref="J167" start="0" length="0">
      <dxf>
        <numFmt numFmtId="167" formatCode="#,##0.0"/>
      </dxf>
    </rfmt>
    <rfmt sheetId="1" sqref="J168" start="0" length="0">
      <dxf>
        <numFmt numFmtId="167" formatCode="#,##0.0"/>
      </dxf>
    </rfmt>
    <rfmt sheetId="1" sqref="J169" start="0" length="0">
      <dxf>
        <numFmt numFmtId="167" formatCode="#,##0.0"/>
      </dxf>
    </rfmt>
    <rfmt sheetId="1" sqref="J170" start="0" length="0">
      <dxf>
        <numFmt numFmtId="167" formatCode="#,##0.0"/>
      </dxf>
    </rfmt>
    <rfmt sheetId="1" sqref="J171" start="0" length="0">
      <dxf>
        <numFmt numFmtId="167" formatCode="#,##0.0"/>
      </dxf>
    </rfmt>
    <rfmt sheetId="1" sqref="J172" start="0" length="0">
      <dxf>
        <numFmt numFmtId="167" formatCode="#,##0.0"/>
      </dxf>
    </rfmt>
    <rfmt sheetId="1" sqref="J173" start="0" length="0">
      <dxf>
        <numFmt numFmtId="167" formatCode="#,##0.0"/>
      </dxf>
    </rfmt>
    <rfmt sheetId="1" sqref="J174" start="0" length="0">
      <dxf>
        <numFmt numFmtId="167" formatCode="#,##0.0"/>
      </dxf>
    </rfmt>
    <rfmt sheetId="1" sqref="J175" start="0" length="0">
      <dxf>
        <numFmt numFmtId="167" formatCode="#,##0.0"/>
      </dxf>
    </rfmt>
    <rfmt sheetId="1" sqref="J176" start="0" length="0">
      <dxf>
        <numFmt numFmtId="167" formatCode="#,##0.0"/>
      </dxf>
    </rfmt>
    <rfmt sheetId="1" sqref="J177" start="0" length="0">
      <dxf>
        <numFmt numFmtId="167" formatCode="#,##0.0"/>
      </dxf>
    </rfmt>
    <rfmt sheetId="1" sqref="J178" start="0" length="0">
      <dxf>
        <numFmt numFmtId="167" formatCode="#,##0.0"/>
      </dxf>
    </rfmt>
    <rfmt sheetId="1" sqref="J179" start="0" length="0">
      <dxf>
        <numFmt numFmtId="167" formatCode="#,##0.0"/>
      </dxf>
    </rfmt>
    <rfmt sheetId="1" sqref="J180" start="0" length="0">
      <dxf>
        <numFmt numFmtId="167" formatCode="#,##0.0"/>
      </dxf>
    </rfmt>
    <rfmt sheetId="1" sqref="J181" start="0" length="0">
      <dxf>
        <numFmt numFmtId="167" formatCode="#,##0.0"/>
      </dxf>
    </rfmt>
    <rfmt sheetId="1" sqref="J182" start="0" length="0">
      <dxf>
        <numFmt numFmtId="167" formatCode="#,##0.0"/>
      </dxf>
    </rfmt>
    <rfmt sheetId="1" sqref="J183" start="0" length="0">
      <dxf>
        <numFmt numFmtId="167" formatCode="#,##0.0"/>
      </dxf>
    </rfmt>
    <rfmt sheetId="1" sqref="J184" start="0" length="0">
      <dxf>
        <numFmt numFmtId="167" formatCode="#,##0.0"/>
      </dxf>
    </rfmt>
    <rfmt sheetId="1" sqref="J185" start="0" length="0">
      <dxf>
        <numFmt numFmtId="167" formatCode="#,##0.0"/>
      </dxf>
    </rfmt>
    <rfmt sheetId="1" sqref="J186" start="0" length="0">
      <dxf>
        <numFmt numFmtId="167" formatCode="#,##0.0"/>
      </dxf>
    </rfmt>
    <rfmt sheetId="1" sqref="J187" start="0" length="0">
      <dxf>
        <numFmt numFmtId="167" formatCode="#,##0.0"/>
      </dxf>
    </rfmt>
    <rfmt sheetId="1" sqref="J188" start="0" length="0">
      <dxf>
        <numFmt numFmtId="167" formatCode="#,##0.0"/>
      </dxf>
    </rfmt>
    <rfmt sheetId="1" sqref="J189" start="0" length="0">
      <dxf>
        <numFmt numFmtId="167" formatCode="#,##0.0"/>
      </dxf>
    </rfmt>
    <rfmt sheetId="1" sqref="J190" start="0" length="0">
      <dxf>
        <numFmt numFmtId="167" formatCode="#,##0.0"/>
      </dxf>
    </rfmt>
    <rfmt sheetId="1" sqref="J191" start="0" length="0">
      <dxf>
        <numFmt numFmtId="167" formatCode="#,##0.0"/>
      </dxf>
    </rfmt>
    <rfmt sheetId="1" sqref="J192" start="0" length="0">
      <dxf>
        <numFmt numFmtId="167" formatCode="#,##0.0"/>
      </dxf>
    </rfmt>
    <rfmt sheetId="1" sqref="J193" start="0" length="0">
      <dxf>
        <numFmt numFmtId="167" formatCode="#,##0.0"/>
      </dxf>
    </rfmt>
    <rfmt sheetId="1" sqref="J194" start="0" length="0">
      <dxf>
        <numFmt numFmtId="167" formatCode="#,##0.0"/>
      </dxf>
    </rfmt>
    <rfmt sheetId="1" sqref="J195" start="0" length="0">
      <dxf>
        <numFmt numFmtId="167" formatCode="#,##0.0"/>
      </dxf>
    </rfmt>
    <rfmt sheetId="1" sqref="J196" start="0" length="0">
      <dxf>
        <numFmt numFmtId="167" formatCode="#,##0.0"/>
      </dxf>
    </rfmt>
    <rfmt sheetId="1" sqref="J197" start="0" length="0">
      <dxf>
        <numFmt numFmtId="167" formatCode="#,##0.0"/>
      </dxf>
    </rfmt>
    <rfmt sheetId="1" sqref="J198" start="0" length="0">
      <dxf>
        <numFmt numFmtId="167" formatCode="#,##0.0"/>
      </dxf>
    </rfmt>
    <rfmt sheetId="1" sqref="J199" start="0" length="0">
      <dxf>
        <numFmt numFmtId="167" formatCode="#,##0.0"/>
      </dxf>
    </rfmt>
    <rfmt sheetId="1" sqref="J200" start="0" length="0">
      <dxf>
        <numFmt numFmtId="167" formatCode="#,##0.0"/>
      </dxf>
    </rfmt>
    <rfmt sheetId="1" sqref="J201" start="0" length="0">
      <dxf>
        <numFmt numFmtId="167" formatCode="#,##0.0"/>
      </dxf>
    </rfmt>
    <rfmt sheetId="1" sqref="J202" start="0" length="0">
      <dxf>
        <numFmt numFmtId="167" formatCode="#,##0.0"/>
      </dxf>
    </rfmt>
    <rfmt sheetId="1" sqref="J203" start="0" length="0">
      <dxf>
        <numFmt numFmtId="167" formatCode="#,##0.0"/>
      </dxf>
    </rfmt>
    <rfmt sheetId="1" sqref="J204" start="0" length="0">
      <dxf>
        <numFmt numFmtId="167" formatCode="#,##0.0"/>
      </dxf>
    </rfmt>
    <rfmt sheetId="1" sqref="J205" start="0" length="0">
      <dxf>
        <numFmt numFmtId="167" formatCode="#,##0.0"/>
      </dxf>
    </rfmt>
    <rfmt sheetId="1" sqref="J206" start="0" length="0">
      <dxf>
        <numFmt numFmtId="167" formatCode="#,##0.0"/>
      </dxf>
    </rfmt>
    <rfmt sheetId="1" sqref="J207" start="0" length="0">
      <dxf>
        <numFmt numFmtId="167" formatCode="#,##0.0"/>
      </dxf>
    </rfmt>
    <rfmt sheetId="1" sqref="J208" start="0" length="0">
      <dxf>
        <numFmt numFmtId="167" formatCode="#,##0.0"/>
      </dxf>
    </rfmt>
    <rfmt sheetId="1" sqref="J209" start="0" length="0">
      <dxf>
        <numFmt numFmtId="167" formatCode="#,##0.0"/>
      </dxf>
    </rfmt>
    <rfmt sheetId="1" sqref="J210" start="0" length="0">
      <dxf>
        <numFmt numFmtId="167" formatCode="#,##0.0"/>
      </dxf>
    </rfmt>
    <rfmt sheetId="1" sqref="J211" start="0" length="0">
      <dxf>
        <numFmt numFmtId="167" formatCode="#,##0.0"/>
      </dxf>
    </rfmt>
    <rfmt sheetId="1" sqref="J212" start="0" length="0">
      <dxf>
        <numFmt numFmtId="167" formatCode="#,##0.0"/>
      </dxf>
    </rfmt>
    <rfmt sheetId="1" sqref="J213" start="0" length="0">
      <dxf>
        <numFmt numFmtId="167" formatCode="#,##0.0"/>
      </dxf>
    </rfmt>
    <rfmt sheetId="1" sqref="J214" start="0" length="0">
      <dxf>
        <numFmt numFmtId="167" formatCode="#,##0.0"/>
      </dxf>
    </rfmt>
    <rfmt sheetId="1" sqref="J215" start="0" length="0">
      <dxf>
        <numFmt numFmtId="167" formatCode="#,##0.0"/>
      </dxf>
    </rfmt>
    <rfmt sheetId="1" sqref="J216" start="0" length="0">
      <dxf>
        <numFmt numFmtId="167" formatCode="#,##0.0"/>
      </dxf>
    </rfmt>
    <rfmt sheetId="1" sqref="J217" start="0" length="0">
      <dxf>
        <numFmt numFmtId="167" formatCode="#,##0.0"/>
      </dxf>
    </rfmt>
    <rfmt sheetId="1" sqref="J218" start="0" length="0">
      <dxf>
        <numFmt numFmtId="167" formatCode="#,##0.0"/>
      </dxf>
    </rfmt>
    <rfmt sheetId="1" sqref="J219" start="0" length="0">
      <dxf>
        <numFmt numFmtId="167" formatCode="#,##0.0"/>
      </dxf>
    </rfmt>
    <rfmt sheetId="1" sqref="J220" start="0" length="0">
      <dxf>
        <numFmt numFmtId="167" formatCode="#,##0.0"/>
      </dxf>
    </rfmt>
    <rfmt sheetId="1" sqref="J221" start="0" length="0">
      <dxf>
        <numFmt numFmtId="167" formatCode="#,##0.0"/>
      </dxf>
    </rfmt>
    <rfmt sheetId="1" sqref="J222" start="0" length="0">
      <dxf>
        <numFmt numFmtId="167" formatCode="#,##0.0"/>
      </dxf>
    </rfmt>
    <rfmt sheetId="1" sqref="J223" start="0" length="0">
      <dxf>
        <numFmt numFmtId="167" formatCode="#,##0.0"/>
      </dxf>
    </rfmt>
    <rfmt sheetId="1" sqref="J224" start="0" length="0">
      <dxf>
        <numFmt numFmtId="167" formatCode="#,##0.0"/>
      </dxf>
    </rfmt>
    <rfmt sheetId="1" sqref="J225" start="0" length="0">
      <dxf>
        <numFmt numFmtId="167" formatCode="#,##0.0"/>
      </dxf>
    </rfmt>
    <rfmt sheetId="1" sqref="J226" start="0" length="0">
      <dxf>
        <numFmt numFmtId="167" formatCode="#,##0.0"/>
      </dxf>
    </rfmt>
    <rfmt sheetId="1" sqref="J227" start="0" length="0">
      <dxf>
        <numFmt numFmtId="167" formatCode="#,##0.0"/>
      </dxf>
    </rfmt>
    <rfmt sheetId="1" sqref="J228" start="0" length="0">
      <dxf>
        <numFmt numFmtId="167" formatCode="#,##0.0"/>
      </dxf>
    </rfmt>
    <rfmt sheetId="1" sqref="J229" start="0" length="0">
      <dxf>
        <numFmt numFmtId="167" formatCode="#,##0.0"/>
      </dxf>
    </rfmt>
    <rfmt sheetId="1" sqref="J230" start="0" length="0">
      <dxf>
        <numFmt numFmtId="167" formatCode="#,##0.0"/>
      </dxf>
    </rfmt>
    <rfmt sheetId="1" sqref="J231" start="0" length="0">
      <dxf>
        <numFmt numFmtId="167" formatCode="#,##0.0"/>
      </dxf>
    </rfmt>
    <rfmt sheetId="1" sqref="J232" start="0" length="0">
      <dxf>
        <numFmt numFmtId="167" formatCode="#,##0.0"/>
      </dxf>
    </rfmt>
    <rfmt sheetId="1" sqref="J233" start="0" length="0">
      <dxf>
        <numFmt numFmtId="167" formatCode="#,##0.0"/>
      </dxf>
    </rfmt>
    <rfmt sheetId="1" sqref="J234" start="0" length="0">
      <dxf>
        <numFmt numFmtId="167" formatCode="#,##0.0"/>
      </dxf>
    </rfmt>
    <rfmt sheetId="1" sqref="J235" start="0" length="0">
      <dxf>
        <numFmt numFmtId="167" formatCode="#,##0.0"/>
      </dxf>
    </rfmt>
    <rfmt sheetId="1" sqref="J236" start="0" length="0">
      <dxf>
        <numFmt numFmtId="167" formatCode="#,##0.0"/>
      </dxf>
    </rfmt>
    <rfmt sheetId="1" sqref="J237" start="0" length="0">
      <dxf>
        <numFmt numFmtId="167" formatCode="#,##0.0"/>
      </dxf>
    </rfmt>
    <rfmt sheetId="1" sqref="J238" start="0" length="0">
      <dxf>
        <numFmt numFmtId="167" formatCode="#,##0.0"/>
      </dxf>
    </rfmt>
    <rfmt sheetId="1" sqref="J239" start="0" length="0">
      <dxf>
        <numFmt numFmtId="167" formatCode="#,##0.0"/>
      </dxf>
    </rfmt>
    <rfmt sheetId="1" sqref="J240" start="0" length="0">
      <dxf>
        <numFmt numFmtId="167" formatCode="#,##0.0"/>
      </dxf>
    </rfmt>
    <rfmt sheetId="1" sqref="J241" start="0" length="0">
      <dxf>
        <numFmt numFmtId="167" formatCode="#,##0.0"/>
      </dxf>
    </rfmt>
    <rfmt sheetId="1" sqref="J242" start="0" length="0">
      <dxf>
        <numFmt numFmtId="167" formatCode="#,##0.0"/>
      </dxf>
    </rfmt>
    <rfmt sheetId="1" sqref="J243" start="0" length="0">
      <dxf>
        <numFmt numFmtId="167" formatCode="#,##0.0"/>
      </dxf>
    </rfmt>
    <rfmt sheetId="1" sqref="J244" start="0" length="0">
      <dxf>
        <numFmt numFmtId="167" formatCode="#,##0.0"/>
      </dxf>
    </rfmt>
    <rfmt sheetId="1" sqref="J245" start="0" length="0">
      <dxf>
        <numFmt numFmtId="167" formatCode="#,##0.0"/>
      </dxf>
    </rfmt>
    <rfmt sheetId="1" sqref="J246" start="0" length="0">
      <dxf>
        <numFmt numFmtId="167" formatCode="#,##0.0"/>
      </dxf>
    </rfmt>
  </rrc>
  <rrc rId="1097" sId="1" ref="J1:J1048576" action="deleteCol">
    <undo index="0" exp="area" ref3D="1" dr="$A$7:$XFD$8" dn="Заголовки_для_печати" sId="1"/>
    <undo index="0" exp="area" ref3D="1" dr="$A$10:$XFD$11" dn="Z_E73FB2C8_8889_4BC1_B42C_BB4285892FAC_.wvu.PrintTitles" sId="1"/>
    <undo index="0" exp="area" ref3D="1" dr="$A$7:$XFD$8" dn="Z_C0DCEFD6_4378_4196_8A52_BBAE8937CBA3_.wvu.PrintTitles" sId="1"/>
    <undo index="0" exp="area" ref3D="1" dr="$A$10:$XFD$11" dn="Z_B3397BCA_1277_4868_806F_2E68EFD73FCF_.wvu.PrintTitles" sId="1"/>
    <undo index="0" exp="area" ref3D="1" dr="$A$10:$XFD$11" dn="Z_A79CDC70_8466_49CB_8C49_C52C08F5C2C3_.wvu.PrintTitles" sId="1"/>
    <undo index="0" exp="area" ref3D="1" dr="$A$10:$XFD$11" dn="Z_9AE4E90B_95AD_4E92_80AE_724EF4B3642C_.wvu.PrintTitles" sId="1"/>
    <undo index="0" exp="area" ref3D="1" dr="$A$7:$XFD$8" dn="Z_9984B0C7_561F_4358_8088_AD0C38B83804_.wvu.PrintTitles" sId="1"/>
    <undo index="0" exp="area" ref3D="1" dr="$A$10:$XFD$11" dn="Z_8E0CAC60_CC3F_47CB_9EF3_039342AC9535_.wvu.PrintTitles" sId="1"/>
    <undo index="0" exp="area" ref3D="1" dr="$A$7:$XFD$8" dn="Z_4CB36178_0A6F_447C_83EC_B61FCF745B34_.wvu.PrintTitles" sId="1"/>
    <undo index="0" exp="area" ref3D="1" dr="$A$7:$XFD$8" dn="Z_4CB2AD8A_1395_4EEB_B6E5_ACA1429CF0DB_.wvu.PrintTitles" sId="1"/>
    <undo index="0" exp="area" ref3D="1" dr="$A$10:$XFD$11" dn="Z_2547B61A_57D8_45C6_87E4_2B595BD241A2_.wvu.PrintTitles" sId="1"/>
    <undo index="0" exp="area" ref3D="1" dr="$A$7:$XFD$8" dn="Z_172AB4E0_E0B8_4C7E_AAB6_F433E142714A_.wvu.PrintTitles" sId="1"/>
    <rfmt sheetId="1" xfDxf="1" sqref="J1:J1048576" start="0" length="0">
      <dxf>
        <font>
          <name val="Times New Roman"/>
          <scheme val="none"/>
        </font>
      </dxf>
    </rfmt>
    <rfmt sheetId="1" sqref="J1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2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3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4" start="0" length="0">
      <dxf>
        <font>
          <sz val="14"/>
          <name val="Times New Roman"/>
          <scheme val="none"/>
        </font>
        <alignment horizontal="right" vertical="top" wrapText="1" readingOrder="0"/>
      </dxf>
    </rfmt>
    <rcc rId="0" sId="1" dxf="1" numFmtId="4">
      <nc r="J10">
        <v>276547.3</v>
      </nc>
      <ndxf>
        <font>
          <sz val="12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11">
        <v>77.5</v>
      </nc>
      <ndxf>
        <font>
          <sz val="12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2">
        <f>SUM(J10:J11)</f>
      </nc>
      <ndxf>
        <font>
          <sz val="12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3">
        <f>J12-H10</f>
      </nc>
      <ndxf>
        <numFmt numFmtId="167" formatCode="#,##0.0"/>
        <alignment vertical="top" readingOrder="0"/>
      </ndxf>
    </rcc>
    <rfmt sheetId="1" sqref="J58" start="0" length="0">
      <dxf>
        <fill>
          <patternFill patternType="solid">
            <bgColor theme="0"/>
          </patternFill>
        </fill>
      </dxf>
    </rfmt>
    <rfmt sheetId="1" sqref="J59" start="0" length="0">
      <dxf>
        <fill>
          <patternFill patternType="solid">
            <bgColor theme="0"/>
          </patternFill>
        </fill>
      </dxf>
    </rfmt>
    <rfmt sheetId="1" sqref="J60" start="0" length="0">
      <dxf>
        <fill>
          <patternFill patternType="solid">
            <bgColor theme="0"/>
          </patternFill>
        </fill>
      </dxf>
    </rfmt>
    <rfmt sheetId="1" sqref="J61" start="0" length="0">
      <dxf>
        <fill>
          <patternFill patternType="solid">
            <bgColor theme="0"/>
          </patternFill>
        </fill>
      </dxf>
    </rfmt>
    <rfmt sheetId="1" sqref="J62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  <rfmt sheetId="1" sqref="J64" start="0" length="0">
      <dxf>
        <fill>
          <patternFill patternType="solid">
            <bgColor theme="0"/>
          </patternFill>
        </fill>
      </dxf>
    </rfmt>
    <rfmt sheetId="1" sqref="J65" start="0" length="0">
      <dxf>
        <fill>
          <patternFill patternType="solid">
            <bgColor theme="0"/>
          </patternFill>
        </fill>
      </dxf>
    </rfmt>
    <rfmt sheetId="1" sqref="J66" start="0" length="0">
      <dxf>
        <fill>
          <patternFill patternType="solid">
            <bgColor theme="0"/>
          </patternFill>
        </fill>
      </dxf>
    </rfmt>
    <rfmt sheetId="1" sqref="J67" start="0" length="0">
      <dxf>
        <fill>
          <patternFill patternType="solid">
            <bgColor theme="0"/>
          </patternFill>
        </fill>
      </dxf>
    </rfmt>
    <rfmt sheetId="1" sqref="J68" start="0" length="0">
      <dxf>
        <fill>
          <patternFill patternType="solid">
            <bgColor theme="0"/>
          </patternFill>
        </fill>
      </dxf>
    </rfmt>
    <rfmt sheetId="1" sqref="J69" start="0" length="0">
      <dxf>
        <fill>
          <patternFill patternType="solid">
            <bgColor theme="0"/>
          </patternFill>
        </fill>
      </dxf>
    </rfmt>
    <rfmt sheetId="1" sqref="J70" start="0" length="0">
      <dxf>
        <fill>
          <patternFill patternType="solid">
            <bgColor theme="0"/>
          </patternFill>
        </fill>
      </dxf>
    </rfmt>
    <rfmt sheetId="1" sqref="J71" start="0" length="0">
      <dxf>
        <fill>
          <patternFill patternType="solid">
            <bgColor theme="0"/>
          </patternFill>
        </fill>
      </dxf>
    </rfmt>
    <rfmt sheetId="1" sqref="J72" start="0" length="0">
      <dxf>
        <fill>
          <patternFill patternType="solid">
            <bgColor theme="0"/>
          </patternFill>
        </fill>
      </dxf>
    </rfmt>
    <rfmt sheetId="1" sqref="J187" start="0" length="0">
      <dxf>
        <numFmt numFmtId="167" formatCode="#,##0.0"/>
      </dxf>
    </rfmt>
  </rrc>
  <rrc rId="1098" sId="1" ref="J1:J1048576" action="deleteCol">
    <undo index="0" exp="area" ref3D="1" dr="$A$7:$XFD$8" dn="Заголовки_для_печати" sId="1"/>
    <undo index="0" exp="area" ref3D="1" dr="$A$10:$XFD$11" dn="Z_E73FB2C8_8889_4BC1_B42C_BB4285892FAC_.wvu.PrintTitles" sId="1"/>
    <undo index="0" exp="area" ref3D="1" dr="$A$7:$XFD$8" dn="Z_C0DCEFD6_4378_4196_8A52_BBAE8937CBA3_.wvu.PrintTitles" sId="1"/>
    <undo index="0" exp="area" ref3D="1" dr="$A$10:$XFD$11" dn="Z_B3397BCA_1277_4868_806F_2E68EFD73FCF_.wvu.PrintTitles" sId="1"/>
    <undo index="0" exp="area" ref3D="1" dr="$A$10:$XFD$11" dn="Z_A79CDC70_8466_49CB_8C49_C52C08F5C2C3_.wvu.PrintTitles" sId="1"/>
    <undo index="0" exp="area" ref3D="1" dr="$A$10:$XFD$11" dn="Z_9AE4E90B_95AD_4E92_80AE_724EF4B3642C_.wvu.PrintTitles" sId="1"/>
    <undo index="0" exp="area" ref3D="1" dr="$A$7:$XFD$8" dn="Z_9984B0C7_561F_4358_8088_AD0C38B83804_.wvu.PrintTitles" sId="1"/>
    <undo index="0" exp="area" ref3D="1" dr="$A$10:$XFD$11" dn="Z_8E0CAC60_CC3F_47CB_9EF3_039342AC9535_.wvu.PrintTitles" sId="1"/>
    <undo index="0" exp="area" ref3D="1" dr="$A$7:$XFD$8" dn="Z_4CB36178_0A6F_447C_83EC_B61FCF745B34_.wvu.PrintTitles" sId="1"/>
    <undo index="0" exp="area" ref3D="1" dr="$A$7:$XFD$8" dn="Z_4CB2AD8A_1395_4EEB_B6E5_ACA1429CF0DB_.wvu.PrintTitles" sId="1"/>
    <undo index="0" exp="area" ref3D="1" dr="$A$10:$XFD$11" dn="Z_2547B61A_57D8_45C6_87E4_2B595BD241A2_.wvu.PrintTitles" sId="1"/>
    <undo index="0" exp="area" ref3D="1" dr="$A$7:$XFD$8" dn="Z_172AB4E0_E0B8_4C7E_AAB6_F433E142714A_.wvu.PrintTitles" sId="1"/>
    <rfmt sheetId="1" xfDxf="1" sqref="J1:J1048576" start="0" length="0">
      <dxf>
        <font>
          <name val="Times New Roman"/>
          <scheme val="none"/>
        </font>
      </dxf>
    </rfmt>
    <rfmt sheetId="1" sqref="J1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2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3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4" start="0" length="0">
      <dxf>
        <font>
          <sz val="14"/>
          <name val="Times New Roman"/>
          <scheme val="none"/>
        </font>
        <alignment horizontal="right" vertical="top" wrapText="1" readingOrder="0"/>
      </dxf>
    </rfmt>
    <rcc rId="0" sId="1" dxf="1" numFmtId="4">
      <nc r="J10">
        <v>287902</v>
      </nc>
      <ndxf>
        <font>
          <sz val="12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11">
        <v>79.3</v>
      </nc>
      <ndxf>
        <font>
          <sz val="12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2">
        <f>SUM(J10:J11)</f>
      </nc>
      <ndxf>
        <font>
          <sz val="12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3">
        <f>J12-I10</f>
      </nc>
      <ndxf>
        <numFmt numFmtId="167" formatCode="#,##0.0"/>
        <alignment vertical="top" readingOrder="0"/>
      </ndxf>
    </rcc>
    <rfmt sheetId="1" sqref="J58" start="0" length="0">
      <dxf>
        <fill>
          <patternFill patternType="solid">
            <bgColor theme="0"/>
          </patternFill>
        </fill>
      </dxf>
    </rfmt>
    <rfmt sheetId="1" sqref="J59" start="0" length="0">
      <dxf>
        <fill>
          <patternFill patternType="solid">
            <bgColor theme="0"/>
          </patternFill>
        </fill>
      </dxf>
    </rfmt>
    <rfmt sheetId="1" sqref="J60" start="0" length="0">
      <dxf>
        <fill>
          <patternFill patternType="solid">
            <bgColor theme="0"/>
          </patternFill>
        </fill>
      </dxf>
    </rfmt>
    <rfmt sheetId="1" sqref="J61" start="0" length="0">
      <dxf>
        <fill>
          <patternFill patternType="solid">
            <bgColor theme="0"/>
          </patternFill>
        </fill>
      </dxf>
    </rfmt>
    <rfmt sheetId="1" sqref="J62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  <rfmt sheetId="1" sqref="J64" start="0" length="0">
      <dxf>
        <fill>
          <patternFill patternType="solid">
            <bgColor theme="0"/>
          </patternFill>
        </fill>
      </dxf>
    </rfmt>
    <rfmt sheetId="1" sqref="J65" start="0" length="0">
      <dxf>
        <fill>
          <patternFill patternType="solid">
            <bgColor theme="0"/>
          </patternFill>
        </fill>
      </dxf>
    </rfmt>
    <rfmt sheetId="1" sqref="J66" start="0" length="0">
      <dxf>
        <fill>
          <patternFill patternType="solid">
            <bgColor theme="0"/>
          </patternFill>
        </fill>
      </dxf>
    </rfmt>
    <rfmt sheetId="1" sqref="J67" start="0" length="0">
      <dxf>
        <fill>
          <patternFill patternType="solid">
            <bgColor theme="0"/>
          </patternFill>
        </fill>
      </dxf>
    </rfmt>
    <rfmt sheetId="1" sqref="J68" start="0" length="0">
      <dxf>
        <fill>
          <patternFill patternType="solid">
            <bgColor theme="0"/>
          </patternFill>
        </fill>
      </dxf>
    </rfmt>
    <rfmt sheetId="1" sqref="J69" start="0" length="0">
      <dxf>
        <fill>
          <patternFill patternType="solid">
            <bgColor theme="0"/>
          </patternFill>
        </fill>
      </dxf>
    </rfmt>
    <rfmt sheetId="1" sqref="J70" start="0" length="0">
      <dxf>
        <fill>
          <patternFill patternType="solid">
            <bgColor theme="0"/>
          </patternFill>
        </fill>
      </dxf>
    </rfmt>
    <rfmt sheetId="1" sqref="J71" start="0" length="0">
      <dxf>
        <fill>
          <patternFill patternType="solid">
            <bgColor theme="0"/>
          </patternFill>
        </fill>
      </dxf>
    </rfmt>
    <rfmt sheetId="1" sqref="J72" start="0" length="0">
      <dxf>
        <fill>
          <patternFill patternType="solid">
            <bgColor theme="0"/>
          </patternFill>
        </fill>
      </dxf>
    </rfmt>
    <rfmt sheetId="1" sqref="J184" start="0" length="0">
      <dxf>
        <numFmt numFmtId="167" formatCode="#,##0.0"/>
      </dxf>
    </rfmt>
    <rfmt sheetId="1" sqref="J185" start="0" length="0">
      <dxf>
        <numFmt numFmtId="167" formatCode="#,##0.0"/>
      </dxf>
    </rfmt>
    <rfmt sheetId="1" sqref="J187" start="0" length="0">
      <dxf>
        <numFmt numFmtId="167" formatCode="#,##0.0"/>
      </dxf>
    </rfmt>
  </rrc>
  <rrc rId="1099" sId="1" ref="J1:J1048576" action="deleteCol">
    <undo index="0" exp="area" ref3D="1" dr="$A$7:$XFD$8" dn="Заголовки_для_печати" sId="1"/>
    <undo index="0" exp="area" ref3D="1" dr="$A$10:$XFD$11" dn="Z_E73FB2C8_8889_4BC1_B42C_BB4285892FAC_.wvu.PrintTitles" sId="1"/>
    <undo index="0" exp="area" ref3D="1" dr="$A$7:$XFD$8" dn="Z_C0DCEFD6_4378_4196_8A52_BBAE8937CBA3_.wvu.PrintTitles" sId="1"/>
    <undo index="0" exp="area" ref3D="1" dr="$A$10:$XFD$11" dn="Z_B3397BCA_1277_4868_806F_2E68EFD73FCF_.wvu.PrintTitles" sId="1"/>
    <undo index="0" exp="area" ref3D="1" dr="$A$10:$XFD$11" dn="Z_A79CDC70_8466_49CB_8C49_C52C08F5C2C3_.wvu.PrintTitles" sId="1"/>
    <undo index="0" exp="area" ref3D="1" dr="$A$10:$XFD$11" dn="Z_9AE4E90B_95AD_4E92_80AE_724EF4B3642C_.wvu.PrintTitles" sId="1"/>
    <undo index="0" exp="area" ref3D="1" dr="$A$7:$XFD$8" dn="Z_9984B0C7_561F_4358_8088_AD0C38B83804_.wvu.PrintTitles" sId="1"/>
    <undo index="0" exp="area" ref3D="1" dr="$A$10:$XFD$11" dn="Z_8E0CAC60_CC3F_47CB_9EF3_039342AC9535_.wvu.PrintTitles" sId="1"/>
    <undo index="0" exp="area" ref3D="1" dr="$A$7:$XFD$8" dn="Z_4CB36178_0A6F_447C_83EC_B61FCF745B34_.wvu.PrintTitles" sId="1"/>
    <undo index="0" exp="area" ref3D="1" dr="$A$7:$XFD$8" dn="Z_4CB2AD8A_1395_4EEB_B6E5_ACA1429CF0DB_.wvu.PrintTitles" sId="1"/>
    <undo index="0" exp="area" ref3D="1" dr="$A$10:$XFD$11" dn="Z_2547B61A_57D8_45C6_87E4_2B595BD241A2_.wvu.PrintTitles" sId="1"/>
    <undo index="0" exp="area" ref3D="1" dr="$A$7:$XFD$8" dn="Z_172AB4E0_E0B8_4C7E_AAB6_F433E142714A_.wvu.PrintTitles" sId="1"/>
    <rfmt sheetId="1" xfDxf="1" sqref="J1:J1048576" start="0" length="0">
      <dxf>
        <font>
          <name val="Times New Roman"/>
          <scheme val="none"/>
        </font>
      </dxf>
    </rfmt>
    <rfmt sheetId="1" sqref="J1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2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3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4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J13" start="0" length="0">
      <dxf>
        <font>
          <b/>
          <name val="Times New Roman"/>
          <scheme val="none"/>
        </font>
      </dxf>
    </rfmt>
    <rfmt sheetId="1" sqref="J58" start="0" length="0">
      <dxf>
        <fill>
          <patternFill patternType="solid">
            <bgColor theme="0"/>
          </patternFill>
        </fill>
      </dxf>
    </rfmt>
    <rfmt sheetId="1" sqref="J59" start="0" length="0">
      <dxf>
        <fill>
          <patternFill patternType="solid">
            <bgColor theme="0"/>
          </patternFill>
        </fill>
      </dxf>
    </rfmt>
    <rfmt sheetId="1" sqref="J60" start="0" length="0">
      <dxf>
        <fill>
          <patternFill patternType="solid">
            <bgColor theme="0"/>
          </patternFill>
        </fill>
      </dxf>
    </rfmt>
    <rfmt sheetId="1" sqref="J61" start="0" length="0">
      <dxf>
        <fill>
          <patternFill patternType="solid">
            <bgColor theme="0"/>
          </patternFill>
        </fill>
      </dxf>
    </rfmt>
    <rfmt sheetId="1" sqref="J62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  <rfmt sheetId="1" sqref="J64" start="0" length="0">
      <dxf>
        <fill>
          <patternFill patternType="solid">
            <bgColor theme="0"/>
          </patternFill>
        </fill>
      </dxf>
    </rfmt>
    <rfmt sheetId="1" sqref="J65" start="0" length="0">
      <dxf>
        <fill>
          <patternFill patternType="solid">
            <bgColor theme="0"/>
          </patternFill>
        </fill>
      </dxf>
    </rfmt>
    <rfmt sheetId="1" sqref="J66" start="0" length="0">
      <dxf>
        <fill>
          <patternFill patternType="solid">
            <bgColor theme="0"/>
          </patternFill>
        </fill>
      </dxf>
    </rfmt>
    <rfmt sheetId="1" sqref="J67" start="0" length="0">
      <dxf>
        <fill>
          <patternFill patternType="solid">
            <bgColor theme="0"/>
          </patternFill>
        </fill>
      </dxf>
    </rfmt>
    <rfmt sheetId="1" sqref="J68" start="0" length="0">
      <dxf>
        <fill>
          <patternFill patternType="solid">
            <bgColor theme="0"/>
          </patternFill>
        </fill>
      </dxf>
    </rfmt>
    <rfmt sheetId="1" sqref="J69" start="0" length="0">
      <dxf>
        <fill>
          <patternFill patternType="solid">
            <bgColor theme="0"/>
          </patternFill>
        </fill>
      </dxf>
    </rfmt>
    <rfmt sheetId="1" sqref="J70" start="0" length="0">
      <dxf>
        <fill>
          <patternFill patternType="solid">
            <bgColor theme="0"/>
          </patternFill>
        </fill>
      </dxf>
    </rfmt>
    <rfmt sheetId="1" sqref="J71" start="0" length="0">
      <dxf>
        <fill>
          <patternFill patternType="solid">
            <bgColor theme="0"/>
          </patternFill>
        </fill>
      </dxf>
    </rfmt>
    <rfmt sheetId="1" sqref="J72" start="0" length="0">
      <dxf>
        <fill>
          <patternFill patternType="solid">
            <bgColor theme="0"/>
          </patternFill>
        </fill>
      </dxf>
    </rfmt>
    <rfmt sheetId="1" sqref="J187" start="0" length="0">
      <dxf>
        <numFmt numFmtId="167" formatCode="#,##0.0"/>
      </dxf>
    </rfmt>
  </rrc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'2026-2028 год'!$A$1:$I$245</formula>
    <oldFormula>'2026-2028 год'!$A$1:$I$245</oldFormula>
  </rdn>
  <rdn rId="0" localSheetId="1" customView="1" name="Z_4CB2AD8A_1395_4EEB_B6E5_ACA1429CF0DB_.wvu.PrintTitles" hidden="1" oldHidden="1">
    <formula>'2026-2028 год'!$7:$8</formula>
    <oldFormula>'2026-2028 год'!$7:$8</oldFormula>
  </rdn>
  <rdn rId="0" localSheetId="1" customView="1" name="Z_4CB2AD8A_1395_4EEB_B6E5_ACA1429CF0DB_.wvu.FilterData" hidden="1" oldHidden="1">
    <formula>'2026-2028 год'!$A$8:$F$245</formula>
    <oldFormula>'2026-2028 год'!$A$8:$F$245</oldFormula>
  </rdn>
  <rcv guid="{4CB2AD8A-1395-4EEB-B6E5-ACA1429CF0D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4BED54E_D9B1_4E29_81C8_D0FE0C9BD91D_.wvu.PrintArea" hidden="1" oldHidden="1">
    <formula>'2026-2028 год'!$A$1:$I$245</formula>
  </rdn>
  <rdn rId="0" localSheetId="1" customView="1" name="Z_14BED54E_D9B1_4E29_81C8_D0FE0C9BD91D_.wvu.PrintTitles" hidden="1" oldHidden="1">
    <formula>'2026-2028 год'!$7:$8</formula>
  </rdn>
  <rdn rId="0" localSheetId="1" customView="1" name="Z_14BED54E_D9B1_4E29_81C8_D0FE0C9BD91D_.wvu.FilterData" hidden="1" oldHidden="1">
    <formula>'2026-2028 год'!$A$8:$F$245</formula>
  </rdn>
  <rcv guid="{14BED54E-D9B1-4E29-81C8-D0FE0C9BD91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4BED54E-D9B1-4E29-81C8-D0FE0C9BD91D}" action="delete"/>
  <rdn rId="0" localSheetId="1" customView="1" name="Z_14BED54E_D9B1_4E29_81C8_D0FE0C9BD91D_.wvu.PrintArea" hidden="1" oldHidden="1">
    <formula>'2026-2028 год'!$A$1:$I$245</formula>
    <oldFormula>'2026-2028 год'!$A$1:$I$245</oldFormula>
  </rdn>
  <rdn rId="0" localSheetId="1" customView="1" name="Z_14BED54E_D9B1_4E29_81C8_D0FE0C9BD91D_.wvu.PrintTitles" hidden="1" oldHidden="1">
    <formula>'2026-2028 год'!$7:$8</formula>
    <oldFormula>'2026-2028 год'!$7:$8</oldFormula>
  </rdn>
  <rdn rId="0" localSheetId="1" customView="1" name="Z_14BED54E_D9B1_4E29_81C8_D0FE0C9BD91D_.wvu.FilterData" hidden="1" oldHidden="1">
    <formula>'2026-2028 год'!$A$8:$F$245</formula>
    <oldFormula>'2026-2028 год'!$A$8:$F$245</oldFormula>
  </rdn>
  <rcv guid="{14BED54E-D9B1-4E29-81C8-D0FE0C9BD91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179F8807-9195-4BF4-A28D-37A18E81A040}" name="Zinovkina" id="-967611730" dateTime="2025-12-23T17:51:0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51"/>
  <sheetViews>
    <sheetView showGridLines="0" tabSelected="1" showRuler="0" zoomScale="90" zoomScaleNormal="100" zoomScaleSheetLayoutView="90" workbookViewId="0">
      <selection activeCell="I4" sqref="I4"/>
    </sheetView>
  </sheetViews>
  <sheetFormatPr defaultColWidth="9.140625" defaultRowHeight="12.75" x14ac:dyDescent="0.2"/>
  <cols>
    <col min="1" max="1" width="83.5703125" style="1" customWidth="1"/>
    <col min="2" max="2" width="8.140625" style="1" customWidth="1"/>
    <col min="3" max="3" width="6.140625" style="1" customWidth="1"/>
    <col min="4" max="4" width="5.85546875" style="1" customWidth="1"/>
    <col min="5" max="5" width="18.42578125" style="1" customWidth="1"/>
    <col min="6" max="6" width="7.42578125" style="1" customWidth="1"/>
    <col min="7" max="9" width="14.5703125" style="1" customWidth="1"/>
    <col min="10" max="16384" width="9.140625" style="1"/>
  </cols>
  <sheetData>
    <row r="1" spans="1:10" ht="18" customHeight="1" x14ac:dyDescent="0.3">
      <c r="A1" s="7"/>
      <c r="B1" s="89"/>
      <c r="C1" s="3"/>
      <c r="D1" s="101" t="s">
        <v>103</v>
      </c>
      <c r="E1" s="101"/>
      <c r="F1" s="101"/>
      <c r="G1" s="101"/>
      <c r="H1" s="101"/>
      <c r="I1" s="101" t="s">
        <v>103</v>
      </c>
      <c r="J1" s="88"/>
    </row>
    <row r="2" spans="1:10" customFormat="1" ht="20.25" customHeight="1" x14ac:dyDescent="0.2">
      <c r="I2" s="90" t="s">
        <v>104</v>
      </c>
    </row>
    <row r="3" spans="1:10" ht="20.25" customHeight="1" x14ac:dyDescent="0.3">
      <c r="A3" s="7"/>
      <c r="B3" s="2"/>
      <c r="C3" s="3"/>
      <c r="D3" s="87"/>
      <c r="E3" s="87"/>
      <c r="F3" s="87"/>
      <c r="G3" s="87"/>
      <c r="H3" s="91"/>
      <c r="I3" s="90" t="s">
        <v>223</v>
      </c>
    </row>
    <row r="4" spans="1:10" ht="19.5" customHeight="1" x14ac:dyDescent="0.3">
      <c r="A4" s="7"/>
      <c r="B4" s="2"/>
      <c r="C4" s="3"/>
      <c r="D4" s="87"/>
      <c r="E4" s="87"/>
      <c r="F4" s="87"/>
      <c r="G4" s="87"/>
      <c r="H4" s="87"/>
      <c r="I4" s="87"/>
    </row>
    <row r="5" spans="1:10" ht="42" customHeight="1" x14ac:dyDescent="0.3">
      <c r="A5" s="102" t="s">
        <v>199</v>
      </c>
      <c r="B5" s="102"/>
      <c r="C5" s="102"/>
      <c r="D5" s="102"/>
      <c r="E5" s="102"/>
      <c r="F5" s="102"/>
      <c r="G5" s="102"/>
      <c r="H5" s="102"/>
      <c r="I5" s="102"/>
    </row>
    <row r="6" spans="1:10" ht="24" customHeight="1" x14ac:dyDescent="0.2">
      <c r="A6" s="7"/>
      <c r="B6" s="7"/>
      <c r="C6" s="7"/>
      <c r="D6" s="7"/>
      <c r="E6" s="7"/>
      <c r="F6" s="7"/>
    </row>
    <row r="7" spans="1:10" ht="17.25" customHeight="1" x14ac:dyDescent="0.25">
      <c r="A7" s="104" t="s">
        <v>0</v>
      </c>
      <c r="B7" s="104" t="s">
        <v>1</v>
      </c>
      <c r="C7" s="105" t="s">
        <v>2</v>
      </c>
      <c r="D7" s="105"/>
      <c r="E7" s="104" t="s">
        <v>5</v>
      </c>
      <c r="F7" s="104" t="s">
        <v>6</v>
      </c>
      <c r="G7" s="103" t="s">
        <v>179</v>
      </c>
      <c r="H7" s="103"/>
      <c r="I7" s="103"/>
    </row>
    <row r="8" spans="1:10" ht="33" customHeight="1" x14ac:dyDescent="0.2">
      <c r="A8" s="104"/>
      <c r="B8" s="104"/>
      <c r="C8" s="8" t="s">
        <v>3</v>
      </c>
      <c r="D8" s="8" t="s">
        <v>4</v>
      </c>
      <c r="E8" s="104"/>
      <c r="F8" s="104"/>
      <c r="G8" s="9" t="s">
        <v>180</v>
      </c>
      <c r="H8" s="9" t="s">
        <v>178</v>
      </c>
      <c r="I8" s="9" t="s">
        <v>198</v>
      </c>
    </row>
    <row r="9" spans="1:10" ht="16.5" x14ac:dyDescent="0.2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1">
        <v>8</v>
      </c>
      <c r="I9" s="11">
        <v>9</v>
      </c>
    </row>
    <row r="10" spans="1:10" ht="16.5" x14ac:dyDescent="0.2">
      <c r="A10" s="8" t="s">
        <v>14</v>
      </c>
      <c r="B10" s="8"/>
      <c r="C10" s="8"/>
      <c r="D10" s="8"/>
      <c r="E10" s="8"/>
      <c r="F10" s="8"/>
      <c r="G10" s="12">
        <f>G11+G178+G236</f>
        <v>278093.39999999997</v>
      </c>
      <c r="H10" s="12">
        <f>H11+H178+H236</f>
        <v>276624.80000000005</v>
      </c>
      <c r="I10" s="12">
        <f>I11+I178+I236</f>
        <v>287981.30000000005</v>
      </c>
    </row>
    <row r="11" spans="1:10" ht="16.5" x14ac:dyDescent="0.2">
      <c r="A11" s="13" t="s">
        <v>194</v>
      </c>
      <c r="B11" s="14">
        <v>920</v>
      </c>
      <c r="C11" s="14" t="s">
        <v>7</v>
      </c>
      <c r="D11" s="14" t="s">
        <v>7</v>
      </c>
      <c r="E11" s="14" t="s">
        <v>7</v>
      </c>
      <c r="F11" s="14" t="s">
        <v>7</v>
      </c>
      <c r="G11" s="15">
        <f>G12+G33+G40+G81+G152+G176</f>
        <v>195397.09999999998</v>
      </c>
      <c r="H11" s="15">
        <f>H12+H33+H40+H81+H152+H176</f>
        <v>198609.90000000002</v>
      </c>
      <c r="I11" s="15">
        <f>I12+I33+I40+I81+I152+I176</f>
        <v>209966.40000000002</v>
      </c>
    </row>
    <row r="12" spans="1:10" ht="16.5" x14ac:dyDescent="0.2">
      <c r="A12" s="16" t="s">
        <v>8</v>
      </c>
      <c r="B12" s="17">
        <v>920</v>
      </c>
      <c r="C12" s="17" t="s">
        <v>9</v>
      </c>
      <c r="D12" s="17" t="s">
        <v>25</v>
      </c>
      <c r="E12" s="17" t="s">
        <v>7</v>
      </c>
      <c r="F12" s="17" t="s">
        <v>7</v>
      </c>
      <c r="G12" s="18">
        <f>G13+G24+G19</f>
        <v>4993.5</v>
      </c>
      <c r="H12" s="18">
        <f t="shared" ref="H12:I12" si="0">H13+H24+H19</f>
        <v>516</v>
      </c>
      <c r="I12" s="18">
        <f t="shared" si="0"/>
        <v>610</v>
      </c>
    </row>
    <row r="13" spans="1:10" s="5" customFormat="1" ht="49.5" x14ac:dyDescent="0.2">
      <c r="A13" s="19" t="s">
        <v>15</v>
      </c>
      <c r="B13" s="20" t="s">
        <v>22</v>
      </c>
      <c r="C13" s="21">
        <v>1</v>
      </c>
      <c r="D13" s="21">
        <v>3</v>
      </c>
      <c r="E13" s="22"/>
      <c r="F13" s="23" t="s">
        <v>7</v>
      </c>
      <c r="G13" s="24">
        <f t="shared" ref="G13:I14" si="1">G14</f>
        <v>533</v>
      </c>
      <c r="H13" s="24">
        <f t="shared" si="1"/>
        <v>461</v>
      </c>
      <c r="I13" s="24">
        <f t="shared" si="1"/>
        <v>550</v>
      </c>
    </row>
    <row r="14" spans="1:10" ht="16.5" x14ac:dyDescent="0.2">
      <c r="A14" s="25" t="s">
        <v>36</v>
      </c>
      <c r="B14" s="20" t="s">
        <v>22</v>
      </c>
      <c r="C14" s="21">
        <v>1</v>
      </c>
      <c r="D14" s="21">
        <v>3</v>
      </c>
      <c r="E14" s="26" t="s">
        <v>78</v>
      </c>
      <c r="F14" s="20" t="s">
        <v>7</v>
      </c>
      <c r="G14" s="24">
        <f t="shared" si="1"/>
        <v>533</v>
      </c>
      <c r="H14" s="24">
        <f t="shared" si="1"/>
        <v>461</v>
      </c>
      <c r="I14" s="24">
        <f t="shared" si="1"/>
        <v>550</v>
      </c>
    </row>
    <row r="15" spans="1:10" ht="33" x14ac:dyDescent="0.2">
      <c r="A15" s="27" t="s">
        <v>37</v>
      </c>
      <c r="B15" s="20" t="s">
        <v>22</v>
      </c>
      <c r="C15" s="21">
        <v>1</v>
      </c>
      <c r="D15" s="21">
        <v>3</v>
      </c>
      <c r="E15" s="26" t="s">
        <v>79</v>
      </c>
      <c r="F15" s="20"/>
      <c r="G15" s="24">
        <f t="shared" ref="G15:I16" si="2">G16</f>
        <v>533</v>
      </c>
      <c r="H15" s="24">
        <f t="shared" si="2"/>
        <v>461</v>
      </c>
      <c r="I15" s="24">
        <f t="shared" si="2"/>
        <v>550</v>
      </c>
    </row>
    <row r="16" spans="1:10" ht="33" x14ac:dyDescent="0.2">
      <c r="A16" s="28" t="s">
        <v>92</v>
      </c>
      <c r="B16" s="20" t="s">
        <v>22</v>
      </c>
      <c r="C16" s="21">
        <v>1</v>
      </c>
      <c r="D16" s="21">
        <v>3</v>
      </c>
      <c r="E16" s="26" t="s">
        <v>79</v>
      </c>
      <c r="F16" s="29" t="s">
        <v>38</v>
      </c>
      <c r="G16" s="24">
        <f t="shared" ref="G16:G17" si="3">G17</f>
        <v>533</v>
      </c>
      <c r="H16" s="24">
        <f t="shared" si="2"/>
        <v>461</v>
      </c>
      <c r="I16" s="24">
        <f t="shared" si="2"/>
        <v>550</v>
      </c>
    </row>
    <row r="17" spans="1:9" ht="33" x14ac:dyDescent="0.2">
      <c r="A17" s="28" t="s">
        <v>62</v>
      </c>
      <c r="B17" s="20" t="s">
        <v>22</v>
      </c>
      <c r="C17" s="21">
        <v>1</v>
      </c>
      <c r="D17" s="21">
        <v>3</v>
      </c>
      <c r="E17" s="26" t="s">
        <v>79</v>
      </c>
      <c r="F17" s="29" t="s">
        <v>39</v>
      </c>
      <c r="G17" s="24">
        <f t="shared" si="3"/>
        <v>533</v>
      </c>
      <c r="H17" s="24">
        <f t="shared" ref="H17:I17" si="4">H18</f>
        <v>461</v>
      </c>
      <c r="I17" s="24">
        <f t="shared" si="4"/>
        <v>550</v>
      </c>
    </row>
    <row r="18" spans="1:9" ht="16.5" x14ac:dyDescent="0.2">
      <c r="A18" s="30" t="s">
        <v>100</v>
      </c>
      <c r="B18" s="31" t="s">
        <v>22</v>
      </c>
      <c r="C18" s="32" t="s">
        <v>9</v>
      </c>
      <c r="D18" s="32" t="s">
        <v>10</v>
      </c>
      <c r="E18" s="32" t="s">
        <v>79</v>
      </c>
      <c r="F18" s="33" t="s">
        <v>31</v>
      </c>
      <c r="G18" s="34">
        <v>533</v>
      </c>
      <c r="H18" s="34">
        <v>461</v>
      </c>
      <c r="I18" s="34">
        <v>550</v>
      </c>
    </row>
    <row r="19" spans="1:9" ht="16.5" x14ac:dyDescent="0.2">
      <c r="A19" s="28" t="s">
        <v>200</v>
      </c>
      <c r="B19" s="26" t="s">
        <v>22</v>
      </c>
      <c r="C19" s="35" t="s">
        <v>9</v>
      </c>
      <c r="D19" s="35" t="s">
        <v>201</v>
      </c>
      <c r="E19" s="35"/>
      <c r="F19" s="35"/>
      <c r="G19" s="36">
        <v>4210.5</v>
      </c>
      <c r="H19" s="36">
        <v>0</v>
      </c>
      <c r="I19" s="36">
        <v>0</v>
      </c>
    </row>
    <row r="20" spans="1:9" ht="16.5" x14ac:dyDescent="0.2">
      <c r="A20" s="28" t="s">
        <v>36</v>
      </c>
      <c r="B20" s="26" t="s">
        <v>22</v>
      </c>
      <c r="C20" s="35" t="s">
        <v>9</v>
      </c>
      <c r="D20" s="35" t="s">
        <v>201</v>
      </c>
      <c r="E20" s="35" t="s">
        <v>78</v>
      </c>
      <c r="F20" s="35"/>
      <c r="G20" s="36">
        <v>4210.5</v>
      </c>
      <c r="H20" s="36">
        <v>0</v>
      </c>
      <c r="I20" s="36">
        <v>0</v>
      </c>
    </row>
    <row r="21" spans="1:9" ht="16.5" x14ac:dyDescent="0.2">
      <c r="A21" s="28" t="s">
        <v>202</v>
      </c>
      <c r="B21" s="26" t="s">
        <v>22</v>
      </c>
      <c r="C21" s="35" t="s">
        <v>9</v>
      </c>
      <c r="D21" s="35" t="s">
        <v>201</v>
      </c>
      <c r="E21" s="35" t="s">
        <v>203</v>
      </c>
      <c r="F21" s="35"/>
      <c r="G21" s="36">
        <v>4210.5</v>
      </c>
      <c r="H21" s="36">
        <v>0</v>
      </c>
      <c r="I21" s="36">
        <v>0</v>
      </c>
    </row>
    <row r="22" spans="1:9" ht="16.5" x14ac:dyDescent="0.2">
      <c r="A22" s="28" t="s">
        <v>40</v>
      </c>
      <c r="B22" s="26" t="s">
        <v>22</v>
      </c>
      <c r="C22" s="35" t="s">
        <v>9</v>
      </c>
      <c r="D22" s="35" t="s">
        <v>201</v>
      </c>
      <c r="E22" s="35" t="s">
        <v>203</v>
      </c>
      <c r="F22" s="35" t="s">
        <v>41</v>
      </c>
      <c r="G22" s="36">
        <v>4210.5</v>
      </c>
      <c r="H22" s="36">
        <v>0</v>
      </c>
      <c r="I22" s="36">
        <v>0</v>
      </c>
    </row>
    <row r="23" spans="1:9" ht="16.5" x14ac:dyDescent="0.2">
      <c r="A23" s="30" t="s">
        <v>204</v>
      </c>
      <c r="B23" s="31" t="s">
        <v>22</v>
      </c>
      <c r="C23" s="32" t="s">
        <v>9</v>
      </c>
      <c r="D23" s="32" t="s">
        <v>201</v>
      </c>
      <c r="E23" s="32" t="s">
        <v>203</v>
      </c>
      <c r="F23" s="33" t="s">
        <v>205</v>
      </c>
      <c r="G23" s="34">
        <v>4210.5</v>
      </c>
      <c r="H23" s="34">
        <v>0</v>
      </c>
      <c r="I23" s="34">
        <v>0</v>
      </c>
    </row>
    <row r="24" spans="1:9" ht="16.5" x14ac:dyDescent="0.2">
      <c r="A24" s="19" t="s">
        <v>27</v>
      </c>
      <c r="B24" s="35" t="s">
        <v>22</v>
      </c>
      <c r="C24" s="35" t="s">
        <v>9</v>
      </c>
      <c r="D24" s="35" t="s">
        <v>28</v>
      </c>
      <c r="E24" s="35"/>
      <c r="F24" s="35"/>
      <c r="G24" s="36">
        <f>G25</f>
        <v>250</v>
      </c>
      <c r="H24" s="36">
        <f t="shared" ref="H24:I24" si="5">H25</f>
        <v>55</v>
      </c>
      <c r="I24" s="36">
        <f t="shared" si="5"/>
        <v>60</v>
      </c>
    </row>
    <row r="25" spans="1:9" ht="16.5" x14ac:dyDescent="0.2">
      <c r="A25" s="25" t="s">
        <v>36</v>
      </c>
      <c r="B25" s="35" t="s">
        <v>22</v>
      </c>
      <c r="C25" s="37" t="s">
        <v>9</v>
      </c>
      <c r="D25" s="37" t="s">
        <v>28</v>
      </c>
      <c r="E25" s="26" t="s">
        <v>78</v>
      </c>
      <c r="F25" s="26"/>
      <c r="G25" s="38">
        <f t="shared" ref="G25:I25" si="6">G26</f>
        <v>250</v>
      </c>
      <c r="H25" s="38">
        <f t="shared" si="6"/>
        <v>55</v>
      </c>
      <c r="I25" s="38">
        <f t="shared" si="6"/>
        <v>60</v>
      </c>
    </row>
    <row r="26" spans="1:9" ht="33" x14ac:dyDescent="0.2">
      <c r="A26" s="25" t="s">
        <v>123</v>
      </c>
      <c r="B26" s="35" t="s">
        <v>22</v>
      </c>
      <c r="C26" s="37" t="s">
        <v>9</v>
      </c>
      <c r="D26" s="37" t="s">
        <v>28</v>
      </c>
      <c r="E26" s="29" t="s">
        <v>122</v>
      </c>
      <c r="F26" s="26"/>
      <c r="G26" s="38">
        <f t="shared" ref="G26:I26" si="7">G27+G30</f>
        <v>250</v>
      </c>
      <c r="H26" s="38">
        <f t="shared" si="7"/>
        <v>55</v>
      </c>
      <c r="I26" s="38">
        <f t="shared" si="7"/>
        <v>60</v>
      </c>
    </row>
    <row r="27" spans="1:9" ht="33" x14ac:dyDescent="0.2">
      <c r="A27" s="28" t="s">
        <v>92</v>
      </c>
      <c r="B27" s="35" t="s">
        <v>22</v>
      </c>
      <c r="C27" s="35" t="s">
        <v>9</v>
      </c>
      <c r="D27" s="35" t="s">
        <v>28</v>
      </c>
      <c r="E27" s="29" t="s">
        <v>122</v>
      </c>
      <c r="F27" s="29" t="s">
        <v>38</v>
      </c>
      <c r="G27" s="38">
        <f t="shared" ref="G27:I27" si="8">G28</f>
        <v>200</v>
      </c>
      <c r="H27" s="38">
        <f t="shared" si="8"/>
        <v>0</v>
      </c>
      <c r="I27" s="38">
        <f t="shared" si="8"/>
        <v>0</v>
      </c>
    </row>
    <row r="28" spans="1:9" ht="33" x14ac:dyDescent="0.2">
      <c r="A28" s="28" t="s">
        <v>62</v>
      </c>
      <c r="B28" s="35" t="s">
        <v>22</v>
      </c>
      <c r="C28" s="37" t="s">
        <v>9</v>
      </c>
      <c r="D28" s="37" t="s">
        <v>28</v>
      </c>
      <c r="E28" s="29" t="s">
        <v>122</v>
      </c>
      <c r="F28" s="29" t="s">
        <v>39</v>
      </c>
      <c r="G28" s="38">
        <f t="shared" ref="G28:I28" si="9">G29</f>
        <v>200</v>
      </c>
      <c r="H28" s="38">
        <f t="shared" si="9"/>
        <v>0</v>
      </c>
      <c r="I28" s="38">
        <f t="shared" si="9"/>
        <v>0</v>
      </c>
    </row>
    <row r="29" spans="1:9" ht="16.5" x14ac:dyDescent="0.2">
      <c r="A29" s="40" t="s">
        <v>100</v>
      </c>
      <c r="B29" s="39" t="s">
        <v>22</v>
      </c>
      <c r="C29" s="96" t="s">
        <v>9</v>
      </c>
      <c r="D29" s="96" t="s">
        <v>28</v>
      </c>
      <c r="E29" s="39" t="s">
        <v>122</v>
      </c>
      <c r="F29" s="54" t="s">
        <v>31</v>
      </c>
      <c r="G29" s="56">
        <v>200</v>
      </c>
      <c r="H29" s="56">
        <v>0</v>
      </c>
      <c r="I29" s="56">
        <v>0</v>
      </c>
    </row>
    <row r="30" spans="1:9" ht="16.5" x14ac:dyDescent="0.2">
      <c r="A30" s="28" t="s">
        <v>40</v>
      </c>
      <c r="B30" s="35" t="s">
        <v>22</v>
      </c>
      <c r="C30" s="37" t="s">
        <v>9</v>
      </c>
      <c r="D30" s="37" t="s">
        <v>28</v>
      </c>
      <c r="E30" s="29" t="s">
        <v>122</v>
      </c>
      <c r="F30" s="26" t="s">
        <v>41</v>
      </c>
      <c r="G30" s="38">
        <f>G31</f>
        <v>50</v>
      </c>
      <c r="H30" s="38">
        <f t="shared" ref="H30:I30" si="10">H31</f>
        <v>55</v>
      </c>
      <c r="I30" s="38">
        <f t="shared" si="10"/>
        <v>60</v>
      </c>
    </row>
    <row r="31" spans="1:9" ht="16.5" x14ac:dyDescent="0.2">
      <c r="A31" s="28" t="s">
        <v>42</v>
      </c>
      <c r="B31" s="35" t="s">
        <v>22</v>
      </c>
      <c r="C31" s="37" t="s">
        <v>9</v>
      </c>
      <c r="D31" s="37" t="s">
        <v>28</v>
      </c>
      <c r="E31" s="29" t="s">
        <v>122</v>
      </c>
      <c r="F31" s="26" t="s">
        <v>43</v>
      </c>
      <c r="G31" s="38">
        <f t="shared" ref="G31" si="11">G32</f>
        <v>50</v>
      </c>
      <c r="H31" s="38">
        <f t="shared" ref="H31:I31" si="12">H32</f>
        <v>55</v>
      </c>
      <c r="I31" s="38">
        <f t="shared" si="12"/>
        <v>60</v>
      </c>
    </row>
    <row r="32" spans="1:9" ht="16.5" x14ac:dyDescent="0.2">
      <c r="A32" s="40" t="s">
        <v>77</v>
      </c>
      <c r="B32" s="32" t="s">
        <v>22</v>
      </c>
      <c r="C32" s="41" t="s">
        <v>9</v>
      </c>
      <c r="D32" s="41" t="s">
        <v>28</v>
      </c>
      <c r="E32" s="39" t="s">
        <v>122</v>
      </c>
      <c r="F32" s="31" t="s">
        <v>76</v>
      </c>
      <c r="G32" s="42">
        <v>50</v>
      </c>
      <c r="H32" s="42">
        <v>55</v>
      </c>
      <c r="I32" s="42">
        <v>60</v>
      </c>
    </row>
    <row r="33" spans="1:9" ht="33" x14ac:dyDescent="0.2">
      <c r="A33" s="43" t="s">
        <v>44</v>
      </c>
      <c r="B33" s="44" t="s">
        <v>22</v>
      </c>
      <c r="C33" s="44" t="s">
        <v>10</v>
      </c>
      <c r="D33" s="44" t="s">
        <v>25</v>
      </c>
      <c r="E33" s="44"/>
      <c r="F33" s="44"/>
      <c r="G33" s="45">
        <f t="shared" ref="G33:I34" si="13">G34</f>
        <v>1100</v>
      </c>
      <c r="H33" s="45">
        <f t="shared" si="13"/>
        <v>1000</v>
      </c>
      <c r="I33" s="45">
        <f t="shared" si="13"/>
        <v>1000</v>
      </c>
    </row>
    <row r="34" spans="1:9" ht="33" x14ac:dyDescent="0.2">
      <c r="A34" s="19" t="s">
        <v>121</v>
      </c>
      <c r="B34" s="35" t="s">
        <v>22</v>
      </c>
      <c r="C34" s="35" t="s">
        <v>10</v>
      </c>
      <c r="D34" s="35" t="s">
        <v>24</v>
      </c>
      <c r="E34" s="35"/>
      <c r="F34" s="35"/>
      <c r="G34" s="36">
        <f>G35</f>
        <v>1100</v>
      </c>
      <c r="H34" s="36">
        <f t="shared" si="13"/>
        <v>1000</v>
      </c>
      <c r="I34" s="36">
        <f t="shared" si="13"/>
        <v>1000</v>
      </c>
    </row>
    <row r="35" spans="1:9" ht="16.5" x14ac:dyDescent="0.2">
      <c r="A35" s="25" t="s">
        <v>36</v>
      </c>
      <c r="B35" s="35" t="s">
        <v>22</v>
      </c>
      <c r="C35" s="35" t="s">
        <v>10</v>
      </c>
      <c r="D35" s="37" t="s">
        <v>24</v>
      </c>
      <c r="E35" s="26" t="s">
        <v>78</v>
      </c>
      <c r="F35" s="26"/>
      <c r="G35" s="38">
        <f>G36</f>
        <v>1100</v>
      </c>
      <c r="H35" s="38">
        <f t="shared" ref="H35:I35" si="14">H36</f>
        <v>1000</v>
      </c>
      <c r="I35" s="38">
        <f t="shared" si="14"/>
        <v>1000</v>
      </c>
    </row>
    <row r="36" spans="1:9" ht="33" x14ac:dyDescent="0.2">
      <c r="A36" s="46" t="s">
        <v>160</v>
      </c>
      <c r="B36" s="47" t="s">
        <v>22</v>
      </c>
      <c r="C36" s="47" t="s">
        <v>10</v>
      </c>
      <c r="D36" s="47" t="s">
        <v>24</v>
      </c>
      <c r="E36" s="26" t="s">
        <v>161</v>
      </c>
      <c r="F36" s="47"/>
      <c r="G36" s="36">
        <f t="shared" ref="G36:I38" si="15">G37</f>
        <v>1100</v>
      </c>
      <c r="H36" s="36">
        <f t="shared" si="15"/>
        <v>1000</v>
      </c>
      <c r="I36" s="36">
        <f t="shared" si="15"/>
        <v>1000</v>
      </c>
    </row>
    <row r="37" spans="1:9" ht="33" x14ac:dyDescent="0.2">
      <c r="A37" s="28" t="s">
        <v>92</v>
      </c>
      <c r="B37" s="29">
        <v>920</v>
      </c>
      <c r="C37" s="47" t="s">
        <v>10</v>
      </c>
      <c r="D37" s="47" t="s">
        <v>24</v>
      </c>
      <c r="E37" s="26" t="s">
        <v>161</v>
      </c>
      <c r="F37" s="29" t="s">
        <v>38</v>
      </c>
      <c r="G37" s="36">
        <f t="shared" si="15"/>
        <v>1100</v>
      </c>
      <c r="H37" s="36">
        <f t="shared" si="15"/>
        <v>1000</v>
      </c>
      <c r="I37" s="36">
        <f t="shared" si="15"/>
        <v>1000</v>
      </c>
    </row>
    <row r="38" spans="1:9" ht="33" x14ac:dyDescent="0.2">
      <c r="A38" s="28" t="s">
        <v>62</v>
      </c>
      <c r="B38" s="29">
        <v>920</v>
      </c>
      <c r="C38" s="47" t="s">
        <v>10</v>
      </c>
      <c r="D38" s="47" t="s">
        <v>24</v>
      </c>
      <c r="E38" s="26" t="s">
        <v>161</v>
      </c>
      <c r="F38" s="29" t="s">
        <v>39</v>
      </c>
      <c r="G38" s="36">
        <f t="shared" si="15"/>
        <v>1100</v>
      </c>
      <c r="H38" s="36">
        <f t="shared" si="15"/>
        <v>1000</v>
      </c>
      <c r="I38" s="36">
        <f t="shared" si="15"/>
        <v>1000</v>
      </c>
    </row>
    <row r="39" spans="1:9" ht="16.5" x14ac:dyDescent="0.2">
      <c r="A39" s="30" t="s">
        <v>100</v>
      </c>
      <c r="B39" s="33" t="s">
        <v>22</v>
      </c>
      <c r="C39" s="33" t="s">
        <v>10</v>
      </c>
      <c r="D39" s="33" t="s">
        <v>24</v>
      </c>
      <c r="E39" s="33" t="s">
        <v>161</v>
      </c>
      <c r="F39" s="33" t="s">
        <v>31</v>
      </c>
      <c r="G39" s="34">
        <v>1100</v>
      </c>
      <c r="H39" s="34">
        <v>1000</v>
      </c>
      <c r="I39" s="34">
        <v>1000</v>
      </c>
    </row>
    <row r="40" spans="1:9" ht="16.5" x14ac:dyDescent="0.2">
      <c r="A40" s="43" t="s">
        <v>45</v>
      </c>
      <c r="B40" s="44">
        <v>920</v>
      </c>
      <c r="C40" s="44" t="s">
        <v>11</v>
      </c>
      <c r="D40" s="44" t="s">
        <v>25</v>
      </c>
      <c r="E40" s="44"/>
      <c r="F40" s="44"/>
      <c r="G40" s="45">
        <f>G41+G49+G73</f>
        <v>9658.9</v>
      </c>
      <c r="H40" s="45">
        <f>H41+H49+H73</f>
        <v>9103.1</v>
      </c>
      <c r="I40" s="45">
        <f>I41+I49+I73</f>
        <v>9104.9000000000015</v>
      </c>
    </row>
    <row r="41" spans="1:9" ht="16.5" x14ac:dyDescent="0.2">
      <c r="A41" s="48" t="s">
        <v>99</v>
      </c>
      <c r="B41" s="29" t="s">
        <v>22</v>
      </c>
      <c r="C41" s="29" t="s">
        <v>11</v>
      </c>
      <c r="D41" s="29" t="s">
        <v>97</v>
      </c>
      <c r="E41" s="29"/>
      <c r="F41" s="29"/>
      <c r="G41" s="36">
        <f t="shared" ref="G41:I47" si="16">G42</f>
        <v>1500</v>
      </c>
      <c r="H41" s="36">
        <f t="shared" si="16"/>
        <v>1500</v>
      </c>
      <c r="I41" s="36">
        <f t="shared" si="16"/>
        <v>1500</v>
      </c>
    </row>
    <row r="42" spans="1:9" ht="33" x14ac:dyDescent="0.2">
      <c r="A42" s="48" t="s">
        <v>106</v>
      </c>
      <c r="B42" s="29" t="s">
        <v>22</v>
      </c>
      <c r="C42" s="29" t="s">
        <v>11</v>
      </c>
      <c r="D42" s="29" t="s">
        <v>97</v>
      </c>
      <c r="E42" s="29" t="s">
        <v>80</v>
      </c>
      <c r="F42" s="29"/>
      <c r="G42" s="36">
        <f t="shared" si="16"/>
        <v>1500</v>
      </c>
      <c r="H42" s="36">
        <f t="shared" si="16"/>
        <v>1500</v>
      </c>
      <c r="I42" s="36">
        <f t="shared" si="16"/>
        <v>1500</v>
      </c>
    </row>
    <row r="43" spans="1:9" ht="16.5" x14ac:dyDescent="0.2">
      <c r="A43" s="48" t="s">
        <v>74</v>
      </c>
      <c r="B43" s="29">
        <v>920</v>
      </c>
      <c r="C43" s="29" t="s">
        <v>11</v>
      </c>
      <c r="D43" s="29" t="s">
        <v>97</v>
      </c>
      <c r="E43" s="29" t="s">
        <v>81</v>
      </c>
      <c r="F43" s="29"/>
      <c r="G43" s="36">
        <f t="shared" si="16"/>
        <v>1500</v>
      </c>
      <c r="H43" s="36">
        <f t="shared" si="16"/>
        <v>1500</v>
      </c>
      <c r="I43" s="36">
        <f t="shared" si="16"/>
        <v>1500</v>
      </c>
    </row>
    <row r="44" spans="1:9" ht="16.5" x14ac:dyDescent="0.2">
      <c r="A44" s="48" t="s">
        <v>98</v>
      </c>
      <c r="B44" s="29">
        <v>920</v>
      </c>
      <c r="C44" s="29" t="s">
        <v>11</v>
      </c>
      <c r="D44" s="29" t="s">
        <v>97</v>
      </c>
      <c r="E44" s="29" t="s">
        <v>101</v>
      </c>
      <c r="F44" s="29"/>
      <c r="G44" s="36">
        <f t="shared" si="16"/>
        <v>1500</v>
      </c>
      <c r="H44" s="36">
        <f t="shared" si="16"/>
        <v>1500</v>
      </c>
      <c r="I44" s="36">
        <f t="shared" si="16"/>
        <v>1500</v>
      </c>
    </row>
    <row r="45" spans="1:9" ht="16.5" x14ac:dyDescent="0.2">
      <c r="A45" s="48" t="s">
        <v>98</v>
      </c>
      <c r="B45" s="29">
        <v>920</v>
      </c>
      <c r="C45" s="29" t="s">
        <v>11</v>
      </c>
      <c r="D45" s="29" t="s">
        <v>97</v>
      </c>
      <c r="E45" s="29" t="s">
        <v>149</v>
      </c>
      <c r="F45" s="29"/>
      <c r="G45" s="36">
        <f t="shared" si="16"/>
        <v>1500</v>
      </c>
      <c r="H45" s="36">
        <f t="shared" si="16"/>
        <v>1500</v>
      </c>
      <c r="I45" s="36">
        <f t="shared" si="16"/>
        <v>1500</v>
      </c>
    </row>
    <row r="46" spans="1:9" ht="33" x14ac:dyDescent="0.2">
      <c r="A46" s="28" t="s">
        <v>92</v>
      </c>
      <c r="B46" s="29">
        <v>920</v>
      </c>
      <c r="C46" s="29" t="s">
        <v>11</v>
      </c>
      <c r="D46" s="29" t="s">
        <v>97</v>
      </c>
      <c r="E46" s="29" t="s">
        <v>149</v>
      </c>
      <c r="F46" s="29" t="s">
        <v>38</v>
      </c>
      <c r="G46" s="49">
        <f t="shared" si="16"/>
        <v>1500</v>
      </c>
      <c r="H46" s="49">
        <f t="shared" si="16"/>
        <v>1500</v>
      </c>
      <c r="I46" s="49">
        <f t="shared" si="16"/>
        <v>1500</v>
      </c>
    </row>
    <row r="47" spans="1:9" ht="33" x14ac:dyDescent="0.2">
      <c r="A47" s="50" t="s">
        <v>62</v>
      </c>
      <c r="B47" s="29">
        <v>920</v>
      </c>
      <c r="C47" s="29" t="s">
        <v>11</v>
      </c>
      <c r="D47" s="29" t="s">
        <v>97</v>
      </c>
      <c r="E47" s="29" t="s">
        <v>149</v>
      </c>
      <c r="F47" s="29" t="s">
        <v>39</v>
      </c>
      <c r="G47" s="49">
        <f t="shared" si="16"/>
        <v>1500</v>
      </c>
      <c r="H47" s="49">
        <f t="shared" si="16"/>
        <v>1500</v>
      </c>
      <c r="I47" s="49">
        <f t="shared" si="16"/>
        <v>1500</v>
      </c>
    </row>
    <row r="48" spans="1:9" ht="16.5" x14ac:dyDescent="0.2">
      <c r="A48" s="30" t="s">
        <v>100</v>
      </c>
      <c r="B48" s="32">
        <v>920</v>
      </c>
      <c r="C48" s="32" t="s">
        <v>11</v>
      </c>
      <c r="D48" s="39" t="s">
        <v>97</v>
      </c>
      <c r="E48" s="39" t="s">
        <v>149</v>
      </c>
      <c r="F48" s="32" t="s">
        <v>31</v>
      </c>
      <c r="G48" s="42">
        <v>1500</v>
      </c>
      <c r="H48" s="42">
        <v>1500</v>
      </c>
      <c r="I48" s="42">
        <v>1500</v>
      </c>
    </row>
    <row r="49" spans="1:9" ht="16.5" x14ac:dyDescent="0.2">
      <c r="A49" s="48" t="s">
        <v>30</v>
      </c>
      <c r="B49" s="29">
        <v>920</v>
      </c>
      <c r="C49" s="29" t="s">
        <v>11</v>
      </c>
      <c r="D49" s="29" t="s">
        <v>23</v>
      </c>
      <c r="E49" s="29"/>
      <c r="F49" s="29"/>
      <c r="G49" s="36">
        <f>G50+G66</f>
        <v>7773.9</v>
      </c>
      <c r="H49" s="36">
        <f t="shared" ref="H49:I49" si="17">H50</f>
        <v>7603.1</v>
      </c>
      <c r="I49" s="36">
        <f t="shared" si="17"/>
        <v>7604.9000000000005</v>
      </c>
    </row>
    <row r="50" spans="1:9" ht="33" x14ac:dyDescent="0.2">
      <c r="A50" s="48" t="s">
        <v>106</v>
      </c>
      <c r="B50" s="29">
        <v>920</v>
      </c>
      <c r="C50" s="29" t="s">
        <v>11</v>
      </c>
      <c r="D50" s="29" t="s">
        <v>23</v>
      </c>
      <c r="E50" s="29" t="s">
        <v>80</v>
      </c>
      <c r="F50" s="29"/>
      <c r="G50" s="36">
        <f t="shared" ref="G50" si="18">G51</f>
        <v>7573.9</v>
      </c>
      <c r="H50" s="36">
        <f>H51</f>
        <v>7603.1</v>
      </c>
      <c r="I50" s="36">
        <f t="shared" ref="I50" si="19">I51</f>
        <v>7604.9000000000005</v>
      </c>
    </row>
    <row r="51" spans="1:9" ht="16.5" x14ac:dyDescent="0.2">
      <c r="A51" s="48" t="s">
        <v>74</v>
      </c>
      <c r="B51" s="29">
        <v>920</v>
      </c>
      <c r="C51" s="29" t="s">
        <v>11</v>
      </c>
      <c r="D51" s="29" t="s">
        <v>23</v>
      </c>
      <c r="E51" s="29" t="s">
        <v>81</v>
      </c>
      <c r="F51" s="29"/>
      <c r="G51" s="36">
        <f>G52+G61</f>
        <v>7573.9</v>
      </c>
      <c r="H51" s="36">
        <f t="shared" ref="H51:I51" si="20">H52+H61</f>
        <v>7603.1</v>
      </c>
      <c r="I51" s="36">
        <f t="shared" si="20"/>
        <v>7604.9000000000005</v>
      </c>
    </row>
    <row r="52" spans="1:9" ht="16.5" x14ac:dyDescent="0.2">
      <c r="A52" s="48" t="s">
        <v>75</v>
      </c>
      <c r="B52" s="29">
        <v>920</v>
      </c>
      <c r="C52" s="29" t="s">
        <v>11</v>
      </c>
      <c r="D52" s="29" t="s">
        <v>23</v>
      </c>
      <c r="E52" s="29" t="s">
        <v>119</v>
      </c>
      <c r="F52" s="29"/>
      <c r="G52" s="36">
        <f t="shared" ref="G52:I52" si="21">G53+G57</f>
        <v>7125.9</v>
      </c>
      <c r="H52" s="36">
        <f t="shared" si="21"/>
        <v>7153.3</v>
      </c>
      <c r="I52" s="36">
        <f t="shared" si="21"/>
        <v>7153.3</v>
      </c>
    </row>
    <row r="53" spans="1:9" ht="16.5" x14ac:dyDescent="0.2">
      <c r="A53" s="48" t="s">
        <v>75</v>
      </c>
      <c r="B53" s="29">
        <v>920</v>
      </c>
      <c r="C53" s="29" t="s">
        <v>11</v>
      </c>
      <c r="D53" s="29" t="s">
        <v>23</v>
      </c>
      <c r="E53" s="29" t="s">
        <v>181</v>
      </c>
      <c r="F53" s="29"/>
      <c r="G53" s="36">
        <f t="shared" ref="G53:I53" si="22">G54</f>
        <v>5835.2</v>
      </c>
      <c r="H53" s="36">
        <f t="shared" si="22"/>
        <v>5862.6</v>
      </c>
      <c r="I53" s="36">
        <f t="shared" si="22"/>
        <v>5862.6</v>
      </c>
    </row>
    <row r="54" spans="1:9" ht="33" x14ac:dyDescent="0.2">
      <c r="A54" s="28" t="s">
        <v>92</v>
      </c>
      <c r="B54" s="29">
        <v>920</v>
      </c>
      <c r="C54" s="29" t="s">
        <v>11</v>
      </c>
      <c r="D54" s="29" t="s">
        <v>23</v>
      </c>
      <c r="E54" s="29" t="s">
        <v>181</v>
      </c>
      <c r="F54" s="29" t="s">
        <v>38</v>
      </c>
      <c r="G54" s="49">
        <f t="shared" ref="G54:I55" si="23">G55</f>
        <v>5835.2</v>
      </c>
      <c r="H54" s="49">
        <f t="shared" si="23"/>
        <v>5862.6</v>
      </c>
      <c r="I54" s="49">
        <f t="shared" si="23"/>
        <v>5862.6</v>
      </c>
    </row>
    <row r="55" spans="1:9" ht="33" x14ac:dyDescent="0.2">
      <c r="A55" s="50" t="s">
        <v>62</v>
      </c>
      <c r="B55" s="29">
        <v>920</v>
      </c>
      <c r="C55" s="29" t="s">
        <v>11</v>
      </c>
      <c r="D55" s="29" t="s">
        <v>23</v>
      </c>
      <c r="E55" s="29" t="s">
        <v>181</v>
      </c>
      <c r="F55" s="29" t="s">
        <v>39</v>
      </c>
      <c r="G55" s="49">
        <f t="shared" si="23"/>
        <v>5835.2</v>
      </c>
      <c r="H55" s="49">
        <f t="shared" si="23"/>
        <v>5862.6</v>
      </c>
      <c r="I55" s="49">
        <f t="shared" si="23"/>
        <v>5862.6</v>
      </c>
    </row>
    <row r="56" spans="1:9" ht="16.5" x14ac:dyDescent="0.2">
      <c r="A56" s="30" t="s">
        <v>100</v>
      </c>
      <c r="B56" s="32">
        <v>920</v>
      </c>
      <c r="C56" s="32" t="s">
        <v>11</v>
      </c>
      <c r="D56" s="32" t="s">
        <v>23</v>
      </c>
      <c r="E56" s="32" t="s">
        <v>181</v>
      </c>
      <c r="F56" s="32" t="s">
        <v>31</v>
      </c>
      <c r="G56" s="42">
        <v>5835.2</v>
      </c>
      <c r="H56" s="42">
        <v>5862.6</v>
      </c>
      <c r="I56" s="42">
        <v>5862.6</v>
      </c>
    </row>
    <row r="57" spans="1:9" ht="16.5" x14ac:dyDescent="0.2">
      <c r="A57" s="48" t="s">
        <v>75</v>
      </c>
      <c r="B57" s="29">
        <v>920</v>
      </c>
      <c r="C57" s="29" t="s">
        <v>11</v>
      </c>
      <c r="D57" s="29" t="s">
        <v>23</v>
      </c>
      <c r="E57" s="29" t="s">
        <v>182</v>
      </c>
      <c r="F57" s="29"/>
      <c r="G57" s="36">
        <f t="shared" ref="G57:I71" si="24">G58</f>
        <v>1290.7</v>
      </c>
      <c r="H57" s="36">
        <f t="shared" si="24"/>
        <v>1290.7</v>
      </c>
      <c r="I57" s="36">
        <f t="shared" si="24"/>
        <v>1290.7</v>
      </c>
    </row>
    <row r="58" spans="1:9" s="6" customFormat="1" ht="33" x14ac:dyDescent="0.2">
      <c r="A58" s="28" t="s">
        <v>92</v>
      </c>
      <c r="B58" s="29">
        <v>920</v>
      </c>
      <c r="C58" s="29" t="s">
        <v>11</v>
      </c>
      <c r="D58" s="29" t="s">
        <v>23</v>
      </c>
      <c r="E58" s="29" t="s">
        <v>182</v>
      </c>
      <c r="F58" s="29" t="s">
        <v>38</v>
      </c>
      <c r="G58" s="49">
        <f t="shared" si="24"/>
        <v>1290.7</v>
      </c>
      <c r="H58" s="49">
        <f t="shared" si="24"/>
        <v>1290.7</v>
      </c>
      <c r="I58" s="49">
        <f t="shared" si="24"/>
        <v>1290.7</v>
      </c>
    </row>
    <row r="59" spans="1:9" s="6" customFormat="1" ht="33" x14ac:dyDescent="0.2">
      <c r="A59" s="50" t="s">
        <v>62</v>
      </c>
      <c r="B59" s="29">
        <v>920</v>
      </c>
      <c r="C59" s="29" t="s">
        <v>11</v>
      </c>
      <c r="D59" s="29" t="s">
        <v>23</v>
      </c>
      <c r="E59" s="29" t="s">
        <v>182</v>
      </c>
      <c r="F59" s="29" t="s">
        <v>39</v>
      </c>
      <c r="G59" s="49">
        <f t="shared" si="24"/>
        <v>1290.7</v>
      </c>
      <c r="H59" s="49">
        <f t="shared" si="24"/>
        <v>1290.7</v>
      </c>
      <c r="I59" s="49">
        <f t="shared" si="24"/>
        <v>1290.7</v>
      </c>
    </row>
    <row r="60" spans="1:9" s="6" customFormat="1" ht="16.5" x14ac:dyDescent="0.2">
      <c r="A60" s="30" t="s">
        <v>100</v>
      </c>
      <c r="B60" s="32">
        <v>920</v>
      </c>
      <c r="C60" s="32" t="s">
        <v>11</v>
      </c>
      <c r="D60" s="32" t="s">
        <v>23</v>
      </c>
      <c r="E60" s="32" t="s">
        <v>182</v>
      </c>
      <c r="F60" s="32" t="s">
        <v>31</v>
      </c>
      <c r="G60" s="42">
        <v>1290.7</v>
      </c>
      <c r="H60" s="42">
        <v>1290.7</v>
      </c>
      <c r="I60" s="42">
        <v>1290.7</v>
      </c>
    </row>
    <row r="61" spans="1:9" s="6" customFormat="1" ht="33" x14ac:dyDescent="0.2">
      <c r="A61" s="28" t="s">
        <v>206</v>
      </c>
      <c r="B61" s="35" t="s">
        <v>22</v>
      </c>
      <c r="C61" s="35" t="s">
        <v>11</v>
      </c>
      <c r="D61" s="35" t="s">
        <v>23</v>
      </c>
      <c r="E61" s="35" t="s">
        <v>207</v>
      </c>
      <c r="F61" s="35"/>
      <c r="G61" s="36">
        <v>448</v>
      </c>
      <c r="H61" s="36">
        <v>449.8</v>
      </c>
      <c r="I61" s="36">
        <v>451.6</v>
      </c>
    </row>
    <row r="62" spans="1:9" s="6" customFormat="1" ht="33" x14ac:dyDescent="0.2">
      <c r="A62" s="28" t="s">
        <v>206</v>
      </c>
      <c r="B62" s="35">
        <v>920</v>
      </c>
      <c r="C62" s="35" t="s">
        <v>11</v>
      </c>
      <c r="D62" s="35" t="s">
        <v>23</v>
      </c>
      <c r="E62" s="35" t="s">
        <v>208</v>
      </c>
      <c r="F62" s="35"/>
      <c r="G62" s="36">
        <v>448</v>
      </c>
      <c r="H62" s="36">
        <v>449.8</v>
      </c>
      <c r="I62" s="36">
        <v>451.6</v>
      </c>
    </row>
    <row r="63" spans="1:9" s="6" customFormat="1" ht="33" x14ac:dyDescent="0.2">
      <c r="A63" s="28" t="s">
        <v>92</v>
      </c>
      <c r="B63" s="35">
        <v>920</v>
      </c>
      <c r="C63" s="35" t="s">
        <v>11</v>
      </c>
      <c r="D63" s="35" t="s">
        <v>23</v>
      </c>
      <c r="E63" s="35" t="s">
        <v>208</v>
      </c>
      <c r="F63" s="35" t="s">
        <v>38</v>
      </c>
      <c r="G63" s="36">
        <v>448</v>
      </c>
      <c r="H63" s="36">
        <v>449.8</v>
      </c>
      <c r="I63" s="36">
        <v>451.6</v>
      </c>
    </row>
    <row r="64" spans="1:9" s="6" customFormat="1" ht="33" x14ac:dyDescent="0.2">
      <c r="A64" s="28" t="s">
        <v>62</v>
      </c>
      <c r="B64" s="35">
        <v>920</v>
      </c>
      <c r="C64" s="35" t="s">
        <v>11</v>
      </c>
      <c r="D64" s="35" t="s">
        <v>23</v>
      </c>
      <c r="E64" s="35" t="s">
        <v>208</v>
      </c>
      <c r="F64" s="35" t="s">
        <v>39</v>
      </c>
      <c r="G64" s="36">
        <v>448</v>
      </c>
      <c r="H64" s="36">
        <v>449.8</v>
      </c>
      <c r="I64" s="36">
        <v>451.6</v>
      </c>
    </row>
    <row r="65" spans="1:9" s="6" customFormat="1" ht="16.5" x14ac:dyDescent="0.2">
      <c r="A65" s="30" t="s">
        <v>100</v>
      </c>
      <c r="B65" s="32">
        <v>920</v>
      </c>
      <c r="C65" s="32" t="s">
        <v>11</v>
      </c>
      <c r="D65" s="32" t="s">
        <v>23</v>
      </c>
      <c r="E65" s="32" t="s">
        <v>208</v>
      </c>
      <c r="F65" s="32" t="s">
        <v>31</v>
      </c>
      <c r="G65" s="42">
        <v>448</v>
      </c>
      <c r="H65" s="42">
        <v>449.8</v>
      </c>
      <c r="I65" s="42">
        <v>451.6</v>
      </c>
    </row>
    <row r="66" spans="1:9" s="6" customFormat="1" ht="33" x14ac:dyDescent="0.2">
      <c r="A66" s="28" t="s">
        <v>134</v>
      </c>
      <c r="B66" s="35" t="s">
        <v>22</v>
      </c>
      <c r="C66" s="35" t="s">
        <v>11</v>
      </c>
      <c r="D66" s="35" t="s">
        <v>23</v>
      </c>
      <c r="E66" s="35" t="s">
        <v>135</v>
      </c>
      <c r="F66" s="35"/>
      <c r="G66" s="36">
        <f t="shared" ref="G66:I67" si="25">G67</f>
        <v>200</v>
      </c>
      <c r="H66" s="36">
        <f t="shared" si="25"/>
        <v>0</v>
      </c>
      <c r="I66" s="36">
        <f t="shared" si="25"/>
        <v>0</v>
      </c>
    </row>
    <row r="67" spans="1:9" s="6" customFormat="1" ht="16.5" x14ac:dyDescent="0.2">
      <c r="A67" s="28" t="s">
        <v>191</v>
      </c>
      <c r="B67" s="35" t="s">
        <v>22</v>
      </c>
      <c r="C67" s="35" t="s">
        <v>11</v>
      </c>
      <c r="D67" s="35" t="s">
        <v>23</v>
      </c>
      <c r="E67" s="35" t="s">
        <v>190</v>
      </c>
      <c r="F67" s="35"/>
      <c r="G67" s="36">
        <f t="shared" si="25"/>
        <v>200</v>
      </c>
      <c r="H67" s="36">
        <f t="shared" si="25"/>
        <v>0</v>
      </c>
      <c r="I67" s="36">
        <f t="shared" si="25"/>
        <v>0</v>
      </c>
    </row>
    <row r="68" spans="1:9" s="6" customFormat="1" ht="33" x14ac:dyDescent="0.2">
      <c r="A68" s="48" t="s">
        <v>188</v>
      </c>
      <c r="B68" s="29">
        <v>920</v>
      </c>
      <c r="C68" s="29" t="s">
        <v>11</v>
      </c>
      <c r="D68" s="29" t="s">
        <v>23</v>
      </c>
      <c r="E68" s="29" t="s">
        <v>187</v>
      </c>
      <c r="F68" s="29"/>
      <c r="G68" s="36">
        <f t="shared" ref="G68" si="26">G70</f>
        <v>200</v>
      </c>
      <c r="H68" s="36">
        <f>H70</f>
        <v>0</v>
      </c>
      <c r="I68" s="36">
        <f>I70</f>
        <v>0</v>
      </c>
    </row>
    <row r="69" spans="1:9" s="6" customFormat="1" ht="33" x14ac:dyDescent="0.2">
      <c r="A69" s="48" t="s">
        <v>188</v>
      </c>
      <c r="B69" s="29">
        <v>920</v>
      </c>
      <c r="C69" s="29" t="s">
        <v>11</v>
      </c>
      <c r="D69" s="29" t="s">
        <v>23</v>
      </c>
      <c r="E69" s="29" t="s">
        <v>189</v>
      </c>
      <c r="F69" s="29"/>
      <c r="G69" s="36">
        <f t="shared" ref="G69" si="27">G71</f>
        <v>200</v>
      </c>
      <c r="H69" s="36">
        <f>H71</f>
        <v>0</v>
      </c>
      <c r="I69" s="36">
        <f>I71</f>
        <v>0</v>
      </c>
    </row>
    <row r="70" spans="1:9" s="6" customFormat="1" ht="33" x14ac:dyDescent="0.2">
      <c r="A70" s="28" t="s">
        <v>92</v>
      </c>
      <c r="B70" s="29">
        <v>920</v>
      </c>
      <c r="C70" s="29" t="s">
        <v>11</v>
      </c>
      <c r="D70" s="29" t="s">
        <v>23</v>
      </c>
      <c r="E70" s="29" t="s">
        <v>189</v>
      </c>
      <c r="F70" s="29" t="s">
        <v>38</v>
      </c>
      <c r="G70" s="49">
        <f t="shared" si="24"/>
        <v>200</v>
      </c>
      <c r="H70" s="49">
        <f t="shared" si="24"/>
        <v>0</v>
      </c>
      <c r="I70" s="49">
        <f t="shared" si="24"/>
        <v>0</v>
      </c>
    </row>
    <row r="71" spans="1:9" s="6" customFormat="1" ht="33" x14ac:dyDescent="0.2">
      <c r="A71" s="50" t="s">
        <v>62</v>
      </c>
      <c r="B71" s="29">
        <v>920</v>
      </c>
      <c r="C71" s="29" t="s">
        <v>11</v>
      </c>
      <c r="D71" s="29" t="s">
        <v>23</v>
      </c>
      <c r="E71" s="29" t="s">
        <v>189</v>
      </c>
      <c r="F71" s="29" t="s">
        <v>39</v>
      </c>
      <c r="G71" s="49">
        <f t="shared" si="24"/>
        <v>200</v>
      </c>
      <c r="H71" s="49">
        <f t="shared" si="24"/>
        <v>0</v>
      </c>
      <c r="I71" s="49">
        <f t="shared" si="24"/>
        <v>0</v>
      </c>
    </row>
    <row r="72" spans="1:9" s="6" customFormat="1" ht="16.5" x14ac:dyDescent="0.2">
      <c r="A72" s="30" t="s">
        <v>100</v>
      </c>
      <c r="B72" s="32">
        <v>920</v>
      </c>
      <c r="C72" s="32" t="s">
        <v>11</v>
      </c>
      <c r="D72" s="32" t="s">
        <v>23</v>
      </c>
      <c r="E72" s="32" t="s">
        <v>189</v>
      </c>
      <c r="F72" s="32" t="s">
        <v>31</v>
      </c>
      <c r="G72" s="42">
        <v>200</v>
      </c>
      <c r="H72" s="42">
        <v>0</v>
      </c>
      <c r="I72" s="42">
        <v>0</v>
      </c>
    </row>
    <row r="73" spans="1:9" ht="16.5" x14ac:dyDescent="0.2">
      <c r="A73" s="51" t="s">
        <v>93</v>
      </c>
      <c r="B73" s="29" t="s">
        <v>22</v>
      </c>
      <c r="C73" s="29" t="s">
        <v>11</v>
      </c>
      <c r="D73" s="29" t="s">
        <v>94</v>
      </c>
      <c r="E73" s="29"/>
      <c r="F73" s="47"/>
      <c r="G73" s="52">
        <f t="shared" ref="G73:H75" si="28">G74</f>
        <v>385</v>
      </c>
      <c r="H73" s="52">
        <f t="shared" si="28"/>
        <v>0</v>
      </c>
      <c r="I73" s="52">
        <f t="shared" ref="I73:I75" si="29">I74</f>
        <v>0</v>
      </c>
    </row>
    <row r="74" spans="1:9" ht="33" x14ac:dyDescent="0.2">
      <c r="A74" s="51" t="s">
        <v>106</v>
      </c>
      <c r="B74" s="29" t="s">
        <v>22</v>
      </c>
      <c r="C74" s="29" t="s">
        <v>11</v>
      </c>
      <c r="D74" s="29" t="s">
        <v>94</v>
      </c>
      <c r="E74" s="29" t="s">
        <v>80</v>
      </c>
      <c r="F74" s="47"/>
      <c r="G74" s="52">
        <f t="shared" si="28"/>
        <v>385</v>
      </c>
      <c r="H74" s="52">
        <f t="shared" si="28"/>
        <v>0</v>
      </c>
      <c r="I74" s="52">
        <f t="shared" si="29"/>
        <v>0</v>
      </c>
    </row>
    <row r="75" spans="1:9" ht="49.5" x14ac:dyDescent="0.2">
      <c r="A75" s="51" t="s">
        <v>159</v>
      </c>
      <c r="B75" s="29">
        <v>920</v>
      </c>
      <c r="C75" s="29" t="s">
        <v>11</v>
      </c>
      <c r="D75" s="29" t="s">
        <v>94</v>
      </c>
      <c r="E75" s="29" t="s">
        <v>95</v>
      </c>
      <c r="F75" s="47"/>
      <c r="G75" s="52">
        <f>G76</f>
        <v>385</v>
      </c>
      <c r="H75" s="52">
        <f t="shared" si="28"/>
        <v>0</v>
      </c>
      <c r="I75" s="52">
        <f t="shared" si="29"/>
        <v>0</v>
      </c>
    </row>
    <row r="76" spans="1:9" ht="16.5" x14ac:dyDescent="0.2">
      <c r="A76" s="53" t="s">
        <v>177</v>
      </c>
      <c r="B76" s="29" t="s">
        <v>22</v>
      </c>
      <c r="C76" s="29" t="s">
        <v>11</v>
      </c>
      <c r="D76" s="29" t="s">
        <v>94</v>
      </c>
      <c r="E76" s="29" t="s">
        <v>120</v>
      </c>
      <c r="F76" s="29"/>
      <c r="G76" s="52">
        <f t="shared" ref="G76:I77" si="30">G77</f>
        <v>385</v>
      </c>
      <c r="H76" s="52">
        <f t="shared" si="30"/>
        <v>0</v>
      </c>
      <c r="I76" s="52">
        <f t="shared" si="30"/>
        <v>0</v>
      </c>
    </row>
    <row r="77" spans="1:9" ht="16.5" x14ac:dyDescent="0.2">
      <c r="A77" s="53" t="s">
        <v>145</v>
      </c>
      <c r="B77" s="29" t="s">
        <v>22</v>
      </c>
      <c r="C77" s="29" t="s">
        <v>11</v>
      </c>
      <c r="D77" s="29" t="s">
        <v>94</v>
      </c>
      <c r="E77" s="29" t="s">
        <v>150</v>
      </c>
      <c r="F77" s="29"/>
      <c r="G77" s="52">
        <f t="shared" si="30"/>
        <v>385</v>
      </c>
      <c r="H77" s="52">
        <f t="shared" si="30"/>
        <v>0</v>
      </c>
      <c r="I77" s="52">
        <f t="shared" si="30"/>
        <v>0</v>
      </c>
    </row>
    <row r="78" spans="1:9" ht="33" x14ac:dyDescent="0.2">
      <c r="A78" s="53" t="s">
        <v>92</v>
      </c>
      <c r="B78" s="29" t="s">
        <v>22</v>
      </c>
      <c r="C78" s="29" t="s">
        <v>11</v>
      </c>
      <c r="D78" s="29" t="s">
        <v>94</v>
      </c>
      <c r="E78" s="29" t="s">
        <v>150</v>
      </c>
      <c r="F78" s="29" t="s">
        <v>38</v>
      </c>
      <c r="G78" s="52">
        <f t="shared" ref="G78:I78" si="31">G79</f>
        <v>385</v>
      </c>
      <c r="H78" s="52">
        <f t="shared" si="31"/>
        <v>0</v>
      </c>
      <c r="I78" s="52">
        <f t="shared" si="31"/>
        <v>0</v>
      </c>
    </row>
    <row r="79" spans="1:9" ht="33" x14ac:dyDescent="0.2">
      <c r="A79" s="53" t="s">
        <v>62</v>
      </c>
      <c r="B79" s="29" t="s">
        <v>22</v>
      </c>
      <c r="C79" s="29" t="s">
        <v>11</v>
      </c>
      <c r="D79" s="29" t="s">
        <v>94</v>
      </c>
      <c r="E79" s="29" t="s">
        <v>150</v>
      </c>
      <c r="F79" s="29" t="s">
        <v>39</v>
      </c>
      <c r="G79" s="52">
        <f t="shared" ref="G79:I79" si="32">G80</f>
        <v>385</v>
      </c>
      <c r="H79" s="52">
        <f t="shared" si="32"/>
        <v>0</v>
      </c>
      <c r="I79" s="52">
        <f t="shared" si="32"/>
        <v>0</v>
      </c>
    </row>
    <row r="80" spans="1:9" ht="16.5" x14ac:dyDescent="0.2">
      <c r="A80" s="40" t="s">
        <v>100</v>
      </c>
      <c r="B80" s="39" t="s">
        <v>22</v>
      </c>
      <c r="C80" s="39" t="s">
        <v>11</v>
      </c>
      <c r="D80" s="39" t="s">
        <v>94</v>
      </c>
      <c r="E80" s="39" t="s">
        <v>150</v>
      </c>
      <c r="F80" s="54" t="s">
        <v>31</v>
      </c>
      <c r="G80" s="55">
        <v>385</v>
      </c>
      <c r="H80" s="55">
        <v>0</v>
      </c>
      <c r="I80" s="55">
        <v>0</v>
      </c>
    </row>
    <row r="81" spans="1:9" ht="16.5" x14ac:dyDescent="0.2">
      <c r="A81" s="43" t="s">
        <v>46</v>
      </c>
      <c r="B81" s="44">
        <v>920</v>
      </c>
      <c r="C81" s="44" t="s">
        <v>12</v>
      </c>
      <c r="D81" s="44" t="s">
        <v>25</v>
      </c>
      <c r="E81" s="44"/>
      <c r="F81" s="44" t="s">
        <v>7</v>
      </c>
      <c r="G81" s="18">
        <f>G82+G95+G104</f>
        <v>178606.8</v>
      </c>
      <c r="H81" s="18">
        <f>H82+H95+H104</f>
        <v>181100.40000000002</v>
      </c>
      <c r="I81" s="18">
        <f>I82+I95+I104</f>
        <v>185944.40000000002</v>
      </c>
    </row>
    <row r="82" spans="1:9" ht="16.5" x14ac:dyDescent="0.2">
      <c r="A82" s="48" t="s">
        <v>125</v>
      </c>
      <c r="B82" s="29">
        <v>920</v>
      </c>
      <c r="C82" s="29" t="s">
        <v>12</v>
      </c>
      <c r="D82" s="29" t="s">
        <v>9</v>
      </c>
      <c r="E82" s="29"/>
      <c r="F82" s="29"/>
      <c r="G82" s="49">
        <f>G83+G90</f>
        <v>5176.3999999999996</v>
      </c>
      <c r="H82" s="49">
        <f t="shared" ref="H82:I82" si="33">H83+H90</f>
        <v>187.7</v>
      </c>
      <c r="I82" s="49">
        <f t="shared" si="33"/>
        <v>199.3</v>
      </c>
    </row>
    <row r="83" spans="1:9" ht="33" x14ac:dyDescent="0.2">
      <c r="A83" s="25" t="s">
        <v>106</v>
      </c>
      <c r="B83" s="29">
        <v>920</v>
      </c>
      <c r="C83" s="29" t="s">
        <v>12</v>
      </c>
      <c r="D83" s="29" t="s">
        <v>9</v>
      </c>
      <c r="E83" s="26" t="s">
        <v>80</v>
      </c>
      <c r="F83" s="29"/>
      <c r="G83" s="36">
        <f>G86</f>
        <v>176.4</v>
      </c>
      <c r="H83" s="36">
        <f>H86</f>
        <v>187.7</v>
      </c>
      <c r="I83" s="36">
        <f>I86</f>
        <v>199.3</v>
      </c>
    </row>
    <row r="84" spans="1:9" ht="16.5" x14ac:dyDescent="0.2">
      <c r="A84" s="25" t="s">
        <v>146</v>
      </c>
      <c r="B84" s="29" t="s">
        <v>22</v>
      </c>
      <c r="C84" s="29" t="s">
        <v>12</v>
      </c>
      <c r="D84" s="29" t="s">
        <v>9</v>
      </c>
      <c r="E84" s="26" t="s">
        <v>126</v>
      </c>
      <c r="F84" s="29"/>
      <c r="G84" s="36">
        <f t="shared" ref="G84:I84" si="34">G85</f>
        <v>176.4</v>
      </c>
      <c r="H84" s="36">
        <f t="shared" si="34"/>
        <v>187.7</v>
      </c>
      <c r="I84" s="36">
        <f t="shared" si="34"/>
        <v>199.3</v>
      </c>
    </row>
    <row r="85" spans="1:9" ht="33" x14ac:dyDescent="0.2">
      <c r="A85" s="25" t="s">
        <v>127</v>
      </c>
      <c r="B85" s="29" t="s">
        <v>22</v>
      </c>
      <c r="C85" s="29" t="s">
        <v>12</v>
      </c>
      <c r="D85" s="29" t="s">
        <v>9</v>
      </c>
      <c r="E85" s="29" t="s">
        <v>124</v>
      </c>
      <c r="F85" s="29"/>
      <c r="G85" s="36">
        <f t="shared" ref="G85:I85" si="35">G86</f>
        <v>176.4</v>
      </c>
      <c r="H85" s="36">
        <f t="shared" si="35"/>
        <v>187.7</v>
      </c>
      <c r="I85" s="36">
        <f t="shared" si="35"/>
        <v>199.3</v>
      </c>
    </row>
    <row r="86" spans="1:9" ht="33" x14ac:dyDescent="0.2">
      <c r="A86" s="48" t="s">
        <v>127</v>
      </c>
      <c r="B86" s="29" t="s">
        <v>22</v>
      </c>
      <c r="C86" s="29" t="s">
        <v>12</v>
      </c>
      <c r="D86" s="29" t="s">
        <v>9</v>
      </c>
      <c r="E86" s="29" t="s">
        <v>151</v>
      </c>
      <c r="F86" s="29"/>
      <c r="G86" s="49">
        <f t="shared" ref="G86:I86" si="36">G87</f>
        <v>176.4</v>
      </c>
      <c r="H86" s="49">
        <f t="shared" si="36"/>
        <v>187.7</v>
      </c>
      <c r="I86" s="49">
        <f t="shared" si="36"/>
        <v>199.3</v>
      </c>
    </row>
    <row r="87" spans="1:9" ht="33" x14ac:dyDescent="0.2">
      <c r="A87" s="28" t="s">
        <v>92</v>
      </c>
      <c r="B87" s="29">
        <v>920</v>
      </c>
      <c r="C87" s="29" t="s">
        <v>12</v>
      </c>
      <c r="D87" s="29" t="s">
        <v>9</v>
      </c>
      <c r="E87" s="29" t="s">
        <v>151</v>
      </c>
      <c r="F87" s="29" t="s">
        <v>38</v>
      </c>
      <c r="G87" s="49">
        <f t="shared" ref="G87:I88" si="37">G88</f>
        <v>176.4</v>
      </c>
      <c r="H87" s="49">
        <f t="shared" si="37"/>
        <v>187.7</v>
      </c>
      <c r="I87" s="49">
        <f t="shared" si="37"/>
        <v>199.3</v>
      </c>
    </row>
    <row r="88" spans="1:9" ht="33" x14ac:dyDescent="0.2">
      <c r="A88" s="28" t="s">
        <v>62</v>
      </c>
      <c r="B88" s="29">
        <v>920</v>
      </c>
      <c r="C88" s="29" t="s">
        <v>12</v>
      </c>
      <c r="D88" s="29" t="s">
        <v>9</v>
      </c>
      <c r="E88" s="29" t="s">
        <v>151</v>
      </c>
      <c r="F88" s="29" t="s">
        <v>39</v>
      </c>
      <c r="G88" s="49">
        <f t="shared" si="37"/>
        <v>176.4</v>
      </c>
      <c r="H88" s="49">
        <f t="shared" si="37"/>
        <v>187.7</v>
      </c>
      <c r="I88" s="49">
        <f t="shared" si="37"/>
        <v>199.3</v>
      </c>
    </row>
    <row r="89" spans="1:9" ht="16.5" x14ac:dyDescent="0.2">
      <c r="A89" s="30" t="s">
        <v>100</v>
      </c>
      <c r="B89" s="32" t="s">
        <v>22</v>
      </c>
      <c r="C89" s="32" t="s">
        <v>12</v>
      </c>
      <c r="D89" s="32" t="s">
        <v>9</v>
      </c>
      <c r="E89" s="32" t="s">
        <v>151</v>
      </c>
      <c r="F89" s="32" t="s">
        <v>31</v>
      </c>
      <c r="G89" s="42">
        <v>176.4</v>
      </c>
      <c r="H89" s="42">
        <v>187.7</v>
      </c>
      <c r="I89" s="42">
        <v>199.3</v>
      </c>
    </row>
    <row r="90" spans="1:9" ht="16.5" x14ac:dyDescent="0.2">
      <c r="A90" s="48" t="s">
        <v>36</v>
      </c>
      <c r="B90" s="29" t="s">
        <v>22</v>
      </c>
      <c r="C90" s="29" t="s">
        <v>12</v>
      </c>
      <c r="D90" s="29" t="s">
        <v>9</v>
      </c>
      <c r="E90" s="29" t="s">
        <v>78</v>
      </c>
      <c r="F90" s="29"/>
      <c r="G90" s="36">
        <f>G91</f>
        <v>5000</v>
      </c>
      <c r="H90" s="36">
        <f t="shared" ref="H90:I93" si="38">H91</f>
        <v>0</v>
      </c>
      <c r="I90" s="36">
        <f t="shared" si="38"/>
        <v>0</v>
      </c>
    </row>
    <row r="91" spans="1:9" ht="16.5" x14ac:dyDescent="0.2">
      <c r="A91" s="48" t="s">
        <v>209</v>
      </c>
      <c r="B91" s="29" t="s">
        <v>22</v>
      </c>
      <c r="C91" s="29" t="s">
        <v>12</v>
      </c>
      <c r="D91" s="29" t="s">
        <v>9</v>
      </c>
      <c r="E91" s="29" t="s">
        <v>210</v>
      </c>
      <c r="F91" s="29"/>
      <c r="G91" s="36">
        <f>G92</f>
        <v>5000</v>
      </c>
      <c r="H91" s="36">
        <f t="shared" si="38"/>
        <v>0</v>
      </c>
      <c r="I91" s="36">
        <f t="shared" si="38"/>
        <v>0</v>
      </c>
    </row>
    <row r="92" spans="1:9" ht="33" x14ac:dyDescent="0.2">
      <c r="A92" s="28" t="s">
        <v>92</v>
      </c>
      <c r="B92" s="29">
        <v>920</v>
      </c>
      <c r="C92" s="29" t="s">
        <v>12</v>
      </c>
      <c r="D92" s="29" t="s">
        <v>9</v>
      </c>
      <c r="E92" s="29" t="s">
        <v>210</v>
      </c>
      <c r="F92" s="29" t="s">
        <v>38</v>
      </c>
      <c r="G92" s="36">
        <f>G93</f>
        <v>5000</v>
      </c>
      <c r="H92" s="36">
        <f t="shared" si="38"/>
        <v>0</v>
      </c>
      <c r="I92" s="36">
        <f t="shared" si="38"/>
        <v>0</v>
      </c>
    </row>
    <row r="93" spans="1:9" ht="33" x14ac:dyDescent="0.2">
      <c r="A93" s="28" t="s">
        <v>62</v>
      </c>
      <c r="B93" s="29">
        <v>920</v>
      </c>
      <c r="C93" s="29" t="s">
        <v>12</v>
      </c>
      <c r="D93" s="29" t="s">
        <v>9</v>
      </c>
      <c r="E93" s="29" t="s">
        <v>210</v>
      </c>
      <c r="F93" s="29" t="s">
        <v>39</v>
      </c>
      <c r="G93" s="36">
        <f>G94</f>
        <v>5000</v>
      </c>
      <c r="H93" s="36">
        <f t="shared" si="38"/>
        <v>0</v>
      </c>
      <c r="I93" s="36">
        <f t="shared" si="38"/>
        <v>0</v>
      </c>
    </row>
    <row r="94" spans="1:9" ht="16.5" x14ac:dyDescent="0.2">
      <c r="A94" s="30" t="s">
        <v>100</v>
      </c>
      <c r="B94" s="32" t="s">
        <v>22</v>
      </c>
      <c r="C94" s="32" t="s">
        <v>12</v>
      </c>
      <c r="D94" s="32" t="s">
        <v>9</v>
      </c>
      <c r="E94" s="32" t="s">
        <v>210</v>
      </c>
      <c r="F94" s="32" t="s">
        <v>31</v>
      </c>
      <c r="G94" s="42">
        <v>5000</v>
      </c>
      <c r="H94" s="42">
        <v>0</v>
      </c>
      <c r="I94" s="42">
        <v>0</v>
      </c>
    </row>
    <row r="95" spans="1:9" ht="16.5" x14ac:dyDescent="0.2">
      <c r="A95" s="48" t="s">
        <v>19</v>
      </c>
      <c r="B95" s="29">
        <v>920</v>
      </c>
      <c r="C95" s="29" t="s">
        <v>12</v>
      </c>
      <c r="D95" s="29" t="s">
        <v>13</v>
      </c>
      <c r="E95" s="29"/>
      <c r="F95" s="29"/>
      <c r="G95" s="36">
        <f t="shared" ref="G95:I96" si="39">G96</f>
        <v>740</v>
      </c>
      <c r="H95" s="36">
        <f>H96</f>
        <v>760</v>
      </c>
      <c r="I95" s="36">
        <f t="shared" si="39"/>
        <v>780</v>
      </c>
    </row>
    <row r="96" spans="1:9" ht="16.5" x14ac:dyDescent="0.2">
      <c r="A96" s="25" t="s">
        <v>36</v>
      </c>
      <c r="B96" s="29">
        <v>920</v>
      </c>
      <c r="C96" s="29" t="s">
        <v>12</v>
      </c>
      <c r="D96" s="29" t="s">
        <v>13</v>
      </c>
      <c r="E96" s="26" t="s">
        <v>78</v>
      </c>
      <c r="F96" s="29"/>
      <c r="G96" s="36">
        <f t="shared" si="39"/>
        <v>740</v>
      </c>
      <c r="H96" s="36">
        <f t="shared" si="39"/>
        <v>760</v>
      </c>
      <c r="I96" s="36">
        <f t="shared" si="39"/>
        <v>780</v>
      </c>
    </row>
    <row r="97" spans="1:9" ht="16.5" x14ac:dyDescent="0.2">
      <c r="A97" s="48" t="s">
        <v>20</v>
      </c>
      <c r="B97" s="29" t="s">
        <v>22</v>
      </c>
      <c r="C97" s="29" t="s">
        <v>12</v>
      </c>
      <c r="D97" s="29" t="s">
        <v>13</v>
      </c>
      <c r="E97" s="29" t="s">
        <v>82</v>
      </c>
      <c r="F97" s="29"/>
      <c r="G97" s="49">
        <f t="shared" ref="G97:I97" si="40">G98+G101</f>
        <v>740</v>
      </c>
      <c r="H97" s="49">
        <f t="shared" si="40"/>
        <v>760</v>
      </c>
      <c r="I97" s="49">
        <f t="shared" si="40"/>
        <v>780</v>
      </c>
    </row>
    <row r="98" spans="1:9" ht="33" x14ac:dyDescent="0.2">
      <c r="A98" s="28" t="s">
        <v>92</v>
      </c>
      <c r="B98" s="29">
        <v>920</v>
      </c>
      <c r="C98" s="29" t="s">
        <v>12</v>
      </c>
      <c r="D98" s="29" t="s">
        <v>13</v>
      </c>
      <c r="E98" s="29" t="s">
        <v>82</v>
      </c>
      <c r="F98" s="29" t="s">
        <v>38</v>
      </c>
      <c r="G98" s="49">
        <f t="shared" ref="G98:I99" si="41">G99</f>
        <v>140</v>
      </c>
      <c r="H98" s="49">
        <f t="shared" si="41"/>
        <v>160</v>
      </c>
      <c r="I98" s="49">
        <f t="shared" si="41"/>
        <v>180</v>
      </c>
    </row>
    <row r="99" spans="1:9" ht="33" x14ac:dyDescent="0.2">
      <c r="A99" s="28" t="s">
        <v>62</v>
      </c>
      <c r="B99" s="29">
        <v>920</v>
      </c>
      <c r="C99" s="29" t="s">
        <v>12</v>
      </c>
      <c r="D99" s="29" t="s">
        <v>13</v>
      </c>
      <c r="E99" s="29" t="s">
        <v>82</v>
      </c>
      <c r="F99" s="29" t="s">
        <v>39</v>
      </c>
      <c r="G99" s="49">
        <f t="shared" si="41"/>
        <v>140</v>
      </c>
      <c r="H99" s="49">
        <f t="shared" si="41"/>
        <v>160</v>
      </c>
      <c r="I99" s="49">
        <f t="shared" si="41"/>
        <v>180</v>
      </c>
    </row>
    <row r="100" spans="1:9" ht="16.5" x14ac:dyDescent="0.2">
      <c r="A100" s="30" t="s">
        <v>100</v>
      </c>
      <c r="B100" s="32" t="s">
        <v>22</v>
      </c>
      <c r="C100" s="32" t="s">
        <v>12</v>
      </c>
      <c r="D100" s="32" t="s">
        <v>13</v>
      </c>
      <c r="E100" s="32" t="s">
        <v>82</v>
      </c>
      <c r="F100" s="32" t="s">
        <v>31</v>
      </c>
      <c r="G100" s="42">
        <v>140</v>
      </c>
      <c r="H100" s="42">
        <v>160</v>
      </c>
      <c r="I100" s="42">
        <v>180</v>
      </c>
    </row>
    <row r="101" spans="1:9" ht="16.5" x14ac:dyDescent="0.2">
      <c r="A101" s="70" t="s">
        <v>40</v>
      </c>
      <c r="B101" s="35" t="s">
        <v>22</v>
      </c>
      <c r="C101" s="35" t="s">
        <v>12</v>
      </c>
      <c r="D101" s="35" t="s">
        <v>13</v>
      </c>
      <c r="E101" s="35" t="s">
        <v>82</v>
      </c>
      <c r="F101" s="35" t="s">
        <v>41</v>
      </c>
      <c r="G101" s="36">
        <f t="shared" ref="G101:I102" si="42">G102</f>
        <v>600</v>
      </c>
      <c r="H101" s="36">
        <f t="shared" si="42"/>
        <v>600</v>
      </c>
      <c r="I101" s="36">
        <f t="shared" si="42"/>
        <v>600</v>
      </c>
    </row>
    <row r="102" spans="1:9" ht="66" x14ac:dyDescent="0.2">
      <c r="A102" s="57" t="s">
        <v>111</v>
      </c>
      <c r="B102" s="29" t="s">
        <v>22</v>
      </c>
      <c r="C102" s="29" t="s">
        <v>12</v>
      </c>
      <c r="D102" s="29" t="s">
        <v>13</v>
      </c>
      <c r="E102" s="29" t="s">
        <v>82</v>
      </c>
      <c r="F102" s="29" t="s">
        <v>32</v>
      </c>
      <c r="G102" s="49">
        <f t="shared" si="42"/>
        <v>600</v>
      </c>
      <c r="H102" s="49">
        <f t="shared" si="42"/>
        <v>600</v>
      </c>
      <c r="I102" s="49">
        <f t="shared" si="42"/>
        <v>600</v>
      </c>
    </row>
    <row r="103" spans="1:9" ht="49.5" x14ac:dyDescent="0.2">
      <c r="A103" s="58" t="s">
        <v>112</v>
      </c>
      <c r="B103" s="32" t="s">
        <v>22</v>
      </c>
      <c r="C103" s="32" t="s">
        <v>12</v>
      </c>
      <c r="D103" s="32" t="s">
        <v>13</v>
      </c>
      <c r="E103" s="32" t="s">
        <v>82</v>
      </c>
      <c r="F103" s="32" t="s">
        <v>91</v>
      </c>
      <c r="G103" s="42">
        <v>600</v>
      </c>
      <c r="H103" s="42">
        <v>600</v>
      </c>
      <c r="I103" s="42">
        <v>600</v>
      </c>
    </row>
    <row r="104" spans="1:9" ht="16.5" x14ac:dyDescent="0.2">
      <c r="A104" s="59" t="s">
        <v>16</v>
      </c>
      <c r="B104" s="29">
        <v>920</v>
      </c>
      <c r="C104" s="29" t="s">
        <v>12</v>
      </c>
      <c r="D104" s="29" t="s">
        <v>10</v>
      </c>
      <c r="E104" s="29"/>
      <c r="F104" s="29" t="s">
        <v>7</v>
      </c>
      <c r="G104" s="38">
        <f>G130+G112+G105+G124</f>
        <v>172690.4</v>
      </c>
      <c r="H104" s="38">
        <f>H130+H112+H105+H124</f>
        <v>180152.7</v>
      </c>
      <c r="I104" s="38">
        <f>I130+I112+I105+I124</f>
        <v>184965.10000000003</v>
      </c>
    </row>
    <row r="105" spans="1:9" ht="33" x14ac:dyDescent="0.2">
      <c r="A105" s="28" t="s">
        <v>134</v>
      </c>
      <c r="B105" s="35" t="s">
        <v>22</v>
      </c>
      <c r="C105" s="35" t="s">
        <v>12</v>
      </c>
      <c r="D105" s="35" t="s">
        <v>10</v>
      </c>
      <c r="E105" s="35" t="s">
        <v>135</v>
      </c>
      <c r="F105" s="35"/>
      <c r="G105" s="36">
        <f>G106</f>
        <v>800</v>
      </c>
      <c r="H105" s="36">
        <f>H106</f>
        <v>800</v>
      </c>
      <c r="I105" s="36">
        <f>I106</f>
        <v>800</v>
      </c>
    </row>
    <row r="106" spans="1:9" ht="16.5" x14ac:dyDescent="0.2">
      <c r="A106" s="28" t="s">
        <v>140</v>
      </c>
      <c r="B106" s="35" t="s">
        <v>22</v>
      </c>
      <c r="C106" s="35" t="s">
        <v>12</v>
      </c>
      <c r="D106" s="35" t="s">
        <v>10</v>
      </c>
      <c r="E106" s="35" t="s">
        <v>136</v>
      </c>
      <c r="F106" s="35"/>
      <c r="G106" s="36">
        <f t="shared" ref="G106:I110" si="43">G107</f>
        <v>800</v>
      </c>
      <c r="H106" s="36">
        <f t="shared" si="43"/>
        <v>800</v>
      </c>
      <c r="I106" s="36">
        <f t="shared" si="43"/>
        <v>800</v>
      </c>
    </row>
    <row r="107" spans="1:9" ht="33" x14ac:dyDescent="0.2">
      <c r="A107" s="28" t="s">
        <v>137</v>
      </c>
      <c r="B107" s="35" t="s">
        <v>22</v>
      </c>
      <c r="C107" s="35" t="s">
        <v>12</v>
      </c>
      <c r="D107" s="35" t="s">
        <v>10</v>
      </c>
      <c r="E107" s="35" t="s">
        <v>133</v>
      </c>
      <c r="F107" s="35"/>
      <c r="G107" s="36">
        <f t="shared" si="43"/>
        <v>800</v>
      </c>
      <c r="H107" s="36">
        <f t="shared" si="43"/>
        <v>800</v>
      </c>
      <c r="I107" s="36">
        <f t="shared" si="43"/>
        <v>800</v>
      </c>
    </row>
    <row r="108" spans="1:9" ht="33" x14ac:dyDescent="0.2">
      <c r="A108" s="28" t="s">
        <v>137</v>
      </c>
      <c r="B108" s="29">
        <v>920</v>
      </c>
      <c r="C108" s="29" t="s">
        <v>12</v>
      </c>
      <c r="D108" s="29" t="s">
        <v>10</v>
      </c>
      <c r="E108" s="29" t="s">
        <v>152</v>
      </c>
      <c r="F108" s="35"/>
      <c r="G108" s="36">
        <f t="shared" si="43"/>
        <v>800</v>
      </c>
      <c r="H108" s="36">
        <f t="shared" si="43"/>
        <v>800</v>
      </c>
      <c r="I108" s="36">
        <f t="shared" si="43"/>
        <v>800</v>
      </c>
    </row>
    <row r="109" spans="1:9" ht="33" x14ac:dyDescent="0.2">
      <c r="A109" s="28" t="s">
        <v>92</v>
      </c>
      <c r="B109" s="29">
        <v>920</v>
      </c>
      <c r="C109" s="29" t="s">
        <v>12</v>
      </c>
      <c r="D109" s="29" t="s">
        <v>10</v>
      </c>
      <c r="E109" s="29" t="s">
        <v>152</v>
      </c>
      <c r="F109" s="29" t="s">
        <v>38</v>
      </c>
      <c r="G109" s="36">
        <f t="shared" si="43"/>
        <v>800</v>
      </c>
      <c r="H109" s="36">
        <f t="shared" si="43"/>
        <v>800</v>
      </c>
      <c r="I109" s="36">
        <f t="shared" si="43"/>
        <v>800</v>
      </c>
    </row>
    <row r="110" spans="1:9" ht="33" x14ac:dyDescent="0.2">
      <c r="A110" s="28" t="s">
        <v>62</v>
      </c>
      <c r="B110" s="29">
        <v>920</v>
      </c>
      <c r="C110" s="29" t="s">
        <v>12</v>
      </c>
      <c r="D110" s="29" t="s">
        <v>10</v>
      </c>
      <c r="E110" s="29" t="s">
        <v>152</v>
      </c>
      <c r="F110" s="29" t="s">
        <v>39</v>
      </c>
      <c r="G110" s="36">
        <f t="shared" si="43"/>
        <v>800</v>
      </c>
      <c r="H110" s="36">
        <f t="shared" si="43"/>
        <v>800</v>
      </c>
      <c r="I110" s="36">
        <f t="shared" si="43"/>
        <v>800</v>
      </c>
    </row>
    <row r="111" spans="1:9" ht="16.5" x14ac:dyDescent="0.2">
      <c r="A111" s="30" t="s">
        <v>100</v>
      </c>
      <c r="B111" s="32" t="s">
        <v>22</v>
      </c>
      <c r="C111" s="32" t="s">
        <v>12</v>
      </c>
      <c r="D111" s="32" t="s">
        <v>10</v>
      </c>
      <c r="E111" s="32" t="s">
        <v>152</v>
      </c>
      <c r="F111" s="33" t="s">
        <v>31</v>
      </c>
      <c r="G111" s="34">
        <v>800</v>
      </c>
      <c r="H111" s="34">
        <v>800</v>
      </c>
      <c r="I111" s="34">
        <v>800</v>
      </c>
    </row>
    <row r="112" spans="1:9" ht="49.5" x14ac:dyDescent="0.2">
      <c r="A112" s="59" t="s">
        <v>215</v>
      </c>
      <c r="B112" s="29" t="s">
        <v>22</v>
      </c>
      <c r="C112" s="29" t="s">
        <v>12</v>
      </c>
      <c r="D112" s="29" t="s">
        <v>10</v>
      </c>
      <c r="E112" s="29" t="s">
        <v>107</v>
      </c>
      <c r="F112" s="29"/>
      <c r="G112" s="38">
        <f>G113</f>
        <v>15613.3</v>
      </c>
      <c r="H112" s="38">
        <f t="shared" ref="H112:I112" si="44">H113</f>
        <v>14911</v>
      </c>
      <c r="I112" s="38">
        <f t="shared" si="44"/>
        <v>14992.699999999999</v>
      </c>
    </row>
    <row r="113" spans="1:9" ht="33" x14ac:dyDescent="0.2">
      <c r="A113" s="59" t="s">
        <v>197</v>
      </c>
      <c r="B113" s="29" t="s">
        <v>22</v>
      </c>
      <c r="C113" s="29" t="s">
        <v>12</v>
      </c>
      <c r="D113" s="29" t="s">
        <v>10</v>
      </c>
      <c r="E113" s="29" t="s">
        <v>108</v>
      </c>
      <c r="F113" s="29"/>
      <c r="G113" s="38">
        <f>G119+G114</f>
        <v>15613.3</v>
      </c>
      <c r="H113" s="38">
        <f t="shared" ref="H113:I113" si="45">H119+H114</f>
        <v>14911</v>
      </c>
      <c r="I113" s="38">
        <f t="shared" si="45"/>
        <v>14992.699999999999</v>
      </c>
    </row>
    <row r="114" spans="1:9" ht="33" x14ac:dyDescent="0.2">
      <c r="A114" s="97" t="s">
        <v>211</v>
      </c>
      <c r="B114" s="23" t="s">
        <v>22</v>
      </c>
      <c r="C114" s="23" t="s">
        <v>12</v>
      </c>
      <c r="D114" s="23" t="s">
        <v>10</v>
      </c>
      <c r="E114" s="23" t="s">
        <v>212</v>
      </c>
      <c r="F114" s="23"/>
      <c r="G114" s="24">
        <f>G115</f>
        <v>320</v>
      </c>
      <c r="H114" s="24">
        <f t="shared" ref="H114:I115" si="46">H115</f>
        <v>0</v>
      </c>
      <c r="I114" s="24">
        <f t="shared" si="46"/>
        <v>0</v>
      </c>
    </row>
    <row r="115" spans="1:9" ht="49.5" x14ac:dyDescent="0.25">
      <c r="A115" s="98" t="s">
        <v>213</v>
      </c>
      <c r="B115" s="23" t="s">
        <v>22</v>
      </c>
      <c r="C115" s="23" t="s">
        <v>12</v>
      </c>
      <c r="D115" s="23" t="s">
        <v>10</v>
      </c>
      <c r="E115" s="99" t="s">
        <v>214</v>
      </c>
      <c r="F115" s="23"/>
      <c r="G115" s="24">
        <f t="shared" ref="G115:I117" si="47">G116</f>
        <v>320</v>
      </c>
      <c r="H115" s="24">
        <f t="shared" si="46"/>
        <v>0</v>
      </c>
      <c r="I115" s="24">
        <f t="shared" si="46"/>
        <v>0</v>
      </c>
    </row>
    <row r="116" spans="1:9" ht="33" x14ac:dyDescent="0.2">
      <c r="A116" s="98" t="s">
        <v>92</v>
      </c>
      <c r="B116" s="23" t="s">
        <v>22</v>
      </c>
      <c r="C116" s="23" t="s">
        <v>12</v>
      </c>
      <c r="D116" s="23" t="s">
        <v>10</v>
      </c>
      <c r="E116" s="23" t="s">
        <v>214</v>
      </c>
      <c r="F116" s="23" t="s">
        <v>38</v>
      </c>
      <c r="G116" s="24">
        <f t="shared" si="47"/>
        <v>320</v>
      </c>
      <c r="H116" s="24">
        <f t="shared" ref="H116:I116" si="48">-H117</f>
        <v>0</v>
      </c>
      <c r="I116" s="24">
        <f t="shared" si="48"/>
        <v>0</v>
      </c>
    </row>
    <row r="117" spans="1:9" ht="33" x14ac:dyDescent="0.2">
      <c r="A117" s="98" t="s">
        <v>62</v>
      </c>
      <c r="B117" s="23" t="s">
        <v>22</v>
      </c>
      <c r="C117" s="23" t="s">
        <v>12</v>
      </c>
      <c r="D117" s="23" t="s">
        <v>10</v>
      </c>
      <c r="E117" s="23" t="s">
        <v>214</v>
      </c>
      <c r="F117" s="23" t="s">
        <v>39</v>
      </c>
      <c r="G117" s="24">
        <f t="shared" si="47"/>
        <v>320</v>
      </c>
      <c r="H117" s="24">
        <f t="shared" si="47"/>
        <v>0</v>
      </c>
      <c r="I117" s="24">
        <f t="shared" si="47"/>
        <v>0</v>
      </c>
    </row>
    <row r="118" spans="1:9" ht="16.5" x14ac:dyDescent="0.2">
      <c r="A118" s="60" t="s">
        <v>100</v>
      </c>
      <c r="B118" s="39" t="s">
        <v>22</v>
      </c>
      <c r="C118" s="39" t="s">
        <v>12</v>
      </c>
      <c r="D118" s="39" t="s">
        <v>10</v>
      </c>
      <c r="E118" s="32" t="s">
        <v>214</v>
      </c>
      <c r="F118" s="39" t="s">
        <v>31</v>
      </c>
      <c r="G118" s="56">
        <v>320</v>
      </c>
      <c r="H118" s="56">
        <v>0</v>
      </c>
      <c r="I118" s="56">
        <v>0</v>
      </c>
    </row>
    <row r="119" spans="1:9" ht="16.5" x14ac:dyDescent="0.2">
      <c r="A119" s="25" t="s">
        <v>192</v>
      </c>
      <c r="B119" s="35" t="s">
        <v>22</v>
      </c>
      <c r="C119" s="35" t="s">
        <v>12</v>
      </c>
      <c r="D119" s="35" t="s">
        <v>10</v>
      </c>
      <c r="E119" s="35" t="s">
        <v>184</v>
      </c>
      <c r="F119" s="29"/>
      <c r="G119" s="36">
        <f>G120</f>
        <v>15293.3</v>
      </c>
      <c r="H119" s="36">
        <f>H120</f>
        <v>14911</v>
      </c>
      <c r="I119" s="36">
        <f>I120</f>
        <v>14992.699999999999</v>
      </c>
    </row>
    <row r="120" spans="1:9" ht="33" x14ac:dyDescent="0.2">
      <c r="A120" s="25" t="s">
        <v>102</v>
      </c>
      <c r="B120" s="35" t="s">
        <v>22</v>
      </c>
      <c r="C120" s="35" t="s">
        <v>12</v>
      </c>
      <c r="D120" s="35" t="s">
        <v>10</v>
      </c>
      <c r="E120" s="35" t="s">
        <v>183</v>
      </c>
      <c r="F120" s="29"/>
      <c r="G120" s="36">
        <f t="shared" ref="G120:H121" si="49">G121</f>
        <v>15293.3</v>
      </c>
      <c r="H120" s="36">
        <f t="shared" si="49"/>
        <v>14911</v>
      </c>
      <c r="I120" s="36">
        <f t="shared" ref="I120" si="50">I121</f>
        <v>14992.699999999999</v>
      </c>
    </row>
    <row r="121" spans="1:9" ht="33" x14ac:dyDescent="0.2">
      <c r="A121" s="28" t="s">
        <v>92</v>
      </c>
      <c r="B121" s="35" t="s">
        <v>22</v>
      </c>
      <c r="C121" s="35" t="s">
        <v>12</v>
      </c>
      <c r="D121" s="35" t="s">
        <v>10</v>
      </c>
      <c r="E121" s="35" t="s">
        <v>183</v>
      </c>
      <c r="F121" s="29" t="s">
        <v>38</v>
      </c>
      <c r="G121" s="36">
        <f t="shared" si="49"/>
        <v>15293.3</v>
      </c>
      <c r="H121" s="36">
        <f t="shared" si="49"/>
        <v>14911</v>
      </c>
      <c r="I121" s="36">
        <f t="shared" ref="G121:I122" si="51">I122</f>
        <v>14992.699999999999</v>
      </c>
    </row>
    <row r="122" spans="1:9" ht="33" x14ac:dyDescent="0.2">
      <c r="A122" s="28" t="s">
        <v>62</v>
      </c>
      <c r="B122" s="35" t="s">
        <v>22</v>
      </c>
      <c r="C122" s="35" t="s">
        <v>12</v>
      </c>
      <c r="D122" s="35" t="s">
        <v>10</v>
      </c>
      <c r="E122" s="35" t="s">
        <v>183</v>
      </c>
      <c r="F122" s="29" t="s">
        <v>39</v>
      </c>
      <c r="G122" s="36">
        <f t="shared" si="51"/>
        <v>15293.3</v>
      </c>
      <c r="H122" s="36">
        <f t="shared" si="51"/>
        <v>14911</v>
      </c>
      <c r="I122" s="36">
        <f t="shared" si="51"/>
        <v>14992.699999999999</v>
      </c>
    </row>
    <row r="123" spans="1:9" ht="16.5" x14ac:dyDescent="0.2">
      <c r="A123" s="60" t="s">
        <v>100</v>
      </c>
      <c r="B123" s="39" t="s">
        <v>22</v>
      </c>
      <c r="C123" s="39" t="s">
        <v>12</v>
      </c>
      <c r="D123" s="39" t="s">
        <v>10</v>
      </c>
      <c r="E123" s="32" t="s">
        <v>183</v>
      </c>
      <c r="F123" s="39" t="s">
        <v>31</v>
      </c>
      <c r="G123" s="56">
        <f>15204.1+80.3+8.9</f>
        <v>15293.3</v>
      </c>
      <c r="H123" s="56">
        <f>14824.9+77.5+8.6</f>
        <v>14911</v>
      </c>
      <c r="I123" s="56">
        <f>14904.6+79.3+8.8</f>
        <v>14992.699999999999</v>
      </c>
    </row>
    <row r="124" spans="1:9" ht="33" x14ac:dyDescent="0.2">
      <c r="A124" s="28" t="s">
        <v>193</v>
      </c>
      <c r="B124" s="35" t="s">
        <v>22</v>
      </c>
      <c r="C124" s="35" t="s">
        <v>12</v>
      </c>
      <c r="D124" s="35" t="s">
        <v>10</v>
      </c>
      <c r="E124" s="35" t="s">
        <v>171</v>
      </c>
      <c r="F124" s="29"/>
      <c r="G124" s="36">
        <f t="shared" ref="G124:I125" si="52">G125</f>
        <v>0</v>
      </c>
      <c r="H124" s="36">
        <f t="shared" si="52"/>
        <v>5000</v>
      </c>
      <c r="I124" s="36">
        <f t="shared" si="52"/>
        <v>5000</v>
      </c>
    </row>
    <row r="125" spans="1:9" ht="33" x14ac:dyDescent="0.2">
      <c r="A125" s="28" t="s">
        <v>195</v>
      </c>
      <c r="B125" s="35" t="s">
        <v>22</v>
      </c>
      <c r="C125" s="35" t="s">
        <v>12</v>
      </c>
      <c r="D125" s="35" t="s">
        <v>10</v>
      </c>
      <c r="E125" s="35" t="s">
        <v>172</v>
      </c>
      <c r="F125" s="29"/>
      <c r="G125" s="36">
        <f>G126</f>
        <v>0</v>
      </c>
      <c r="H125" s="36">
        <f t="shared" si="52"/>
        <v>5000</v>
      </c>
      <c r="I125" s="36">
        <f t="shared" si="52"/>
        <v>5000</v>
      </c>
    </row>
    <row r="126" spans="1:9" ht="33" x14ac:dyDescent="0.2">
      <c r="A126" s="28" t="s">
        <v>195</v>
      </c>
      <c r="B126" s="35" t="s">
        <v>22</v>
      </c>
      <c r="C126" s="35" t="s">
        <v>12</v>
      </c>
      <c r="D126" s="35" t="s">
        <v>10</v>
      </c>
      <c r="E126" s="35" t="s">
        <v>176</v>
      </c>
      <c r="F126" s="29"/>
      <c r="G126" s="36">
        <f t="shared" ref="G126:I126" si="53">G127</f>
        <v>0</v>
      </c>
      <c r="H126" s="36">
        <f t="shared" si="53"/>
        <v>5000</v>
      </c>
      <c r="I126" s="36">
        <f t="shared" si="53"/>
        <v>5000</v>
      </c>
    </row>
    <row r="127" spans="1:9" ht="33" x14ac:dyDescent="0.2">
      <c r="A127" s="28" t="s">
        <v>92</v>
      </c>
      <c r="B127" s="35" t="s">
        <v>22</v>
      </c>
      <c r="C127" s="35" t="s">
        <v>12</v>
      </c>
      <c r="D127" s="35" t="s">
        <v>10</v>
      </c>
      <c r="E127" s="35" t="s">
        <v>176</v>
      </c>
      <c r="F127" s="29" t="s">
        <v>38</v>
      </c>
      <c r="G127" s="36">
        <f t="shared" ref="G127:I127" si="54">G128</f>
        <v>0</v>
      </c>
      <c r="H127" s="36">
        <f t="shared" si="54"/>
        <v>5000</v>
      </c>
      <c r="I127" s="36">
        <f t="shared" si="54"/>
        <v>5000</v>
      </c>
    </row>
    <row r="128" spans="1:9" ht="33" x14ac:dyDescent="0.2">
      <c r="A128" s="28" t="s">
        <v>62</v>
      </c>
      <c r="B128" s="35" t="s">
        <v>22</v>
      </c>
      <c r="C128" s="35" t="s">
        <v>12</v>
      </c>
      <c r="D128" s="35" t="s">
        <v>10</v>
      </c>
      <c r="E128" s="35" t="s">
        <v>176</v>
      </c>
      <c r="F128" s="35" t="s">
        <v>39</v>
      </c>
      <c r="G128" s="36">
        <f t="shared" ref="G128:I128" si="55">G129</f>
        <v>0</v>
      </c>
      <c r="H128" s="36">
        <f t="shared" si="55"/>
        <v>5000</v>
      </c>
      <c r="I128" s="36">
        <f t="shared" si="55"/>
        <v>5000</v>
      </c>
    </row>
    <row r="129" spans="1:9" ht="16.5" x14ac:dyDescent="0.2">
      <c r="A129" s="60" t="s">
        <v>100</v>
      </c>
      <c r="B129" s="39" t="s">
        <v>22</v>
      </c>
      <c r="C129" s="39" t="s">
        <v>12</v>
      </c>
      <c r="D129" s="39" t="s">
        <v>10</v>
      </c>
      <c r="E129" s="39" t="s">
        <v>176</v>
      </c>
      <c r="F129" s="39" t="s">
        <v>31</v>
      </c>
      <c r="G129" s="56">
        <v>0</v>
      </c>
      <c r="H129" s="56">
        <v>5000</v>
      </c>
      <c r="I129" s="56">
        <v>5000</v>
      </c>
    </row>
    <row r="130" spans="1:9" ht="16.5" x14ac:dyDescent="0.2">
      <c r="A130" s="25" t="s">
        <v>36</v>
      </c>
      <c r="B130" s="29">
        <v>920</v>
      </c>
      <c r="C130" s="29" t="s">
        <v>12</v>
      </c>
      <c r="D130" s="29" t="s">
        <v>10</v>
      </c>
      <c r="E130" s="26" t="s">
        <v>78</v>
      </c>
      <c r="F130" s="29"/>
      <c r="G130" s="38">
        <f>G135+G144+G148+G131+G140</f>
        <v>156277.1</v>
      </c>
      <c r="H130" s="38">
        <f t="shared" ref="H130:I130" si="56">H135+H144+H148+H131+H140</f>
        <v>159441.70000000001</v>
      </c>
      <c r="I130" s="38">
        <f t="shared" si="56"/>
        <v>164172.40000000002</v>
      </c>
    </row>
    <row r="131" spans="1:9" ht="33" x14ac:dyDescent="0.2">
      <c r="A131" s="48" t="s">
        <v>73</v>
      </c>
      <c r="B131" s="29" t="s">
        <v>22</v>
      </c>
      <c r="C131" s="29" t="s">
        <v>12</v>
      </c>
      <c r="D131" s="29" t="s">
        <v>10</v>
      </c>
      <c r="E131" s="29" t="s">
        <v>83</v>
      </c>
      <c r="F131" s="47"/>
      <c r="G131" s="36">
        <f>G132</f>
        <v>98756</v>
      </c>
      <c r="H131" s="36">
        <f t="shared" ref="G131:I133" si="57">H132</f>
        <v>102706.2</v>
      </c>
      <c r="I131" s="36">
        <f t="shared" si="57"/>
        <v>106814.3</v>
      </c>
    </row>
    <row r="132" spans="1:9" ht="33" x14ac:dyDescent="0.2">
      <c r="A132" s="28" t="s">
        <v>92</v>
      </c>
      <c r="B132" s="29">
        <v>920</v>
      </c>
      <c r="C132" s="29" t="s">
        <v>12</v>
      </c>
      <c r="D132" s="29" t="s">
        <v>10</v>
      </c>
      <c r="E132" s="29" t="s">
        <v>83</v>
      </c>
      <c r="F132" s="29" t="s">
        <v>38</v>
      </c>
      <c r="G132" s="36">
        <f t="shared" si="57"/>
        <v>98756</v>
      </c>
      <c r="H132" s="36">
        <f t="shared" si="57"/>
        <v>102706.2</v>
      </c>
      <c r="I132" s="36">
        <f t="shared" si="57"/>
        <v>106814.3</v>
      </c>
    </row>
    <row r="133" spans="1:9" ht="33" x14ac:dyDescent="0.2">
      <c r="A133" s="28" t="s">
        <v>62</v>
      </c>
      <c r="B133" s="29">
        <v>920</v>
      </c>
      <c r="C133" s="29" t="s">
        <v>12</v>
      </c>
      <c r="D133" s="29" t="s">
        <v>10</v>
      </c>
      <c r="E133" s="29" t="s">
        <v>83</v>
      </c>
      <c r="F133" s="29" t="s">
        <v>39</v>
      </c>
      <c r="G133" s="36">
        <f t="shared" si="57"/>
        <v>98756</v>
      </c>
      <c r="H133" s="36">
        <f t="shared" si="57"/>
        <v>102706.2</v>
      </c>
      <c r="I133" s="36">
        <f t="shared" si="57"/>
        <v>106814.3</v>
      </c>
    </row>
    <row r="134" spans="1:9" ht="16.5" x14ac:dyDescent="0.2">
      <c r="A134" s="30" t="s">
        <v>100</v>
      </c>
      <c r="B134" s="32" t="s">
        <v>22</v>
      </c>
      <c r="C134" s="32" t="s">
        <v>12</v>
      </c>
      <c r="D134" s="32" t="s">
        <v>10</v>
      </c>
      <c r="E134" s="32" t="s">
        <v>83</v>
      </c>
      <c r="F134" s="33" t="s">
        <v>31</v>
      </c>
      <c r="G134" s="34">
        <v>98756</v>
      </c>
      <c r="H134" s="34">
        <v>102706.2</v>
      </c>
      <c r="I134" s="34">
        <v>106814.3</v>
      </c>
    </row>
    <row r="135" spans="1:9" ht="16.5" x14ac:dyDescent="0.2">
      <c r="A135" s="48" t="s">
        <v>17</v>
      </c>
      <c r="B135" s="29">
        <v>920</v>
      </c>
      <c r="C135" s="29" t="s">
        <v>12</v>
      </c>
      <c r="D135" s="29" t="s">
        <v>10</v>
      </c>
      <c r="E135" s="29" t="s">
        <v>84</v>
      </c>
      <c r="F135" s="29" t="s">
        <v>7</v>
      </c>
      <c r="G135" s="36">
        <f t="shared" ref="G135:I136" si="58">G136</f>
        <v>25500</v>
      </c>
      <c r="H135" s="36">
        <f t="shared" si="58"/>
        <v>25400</v>
      </c>
      <c r="I135" s="36">
        <f t="shared" si="58"/>
        <v>24100</v>
      </c>
    </row>
    <row r="136" spans="1:9" ht="33" x14ac:dyDescent="0.2">
      <c r="A136" s="28" t="s">
        <v>92</v>
      </c>
      <c r="B136" s="29">
        <v>920</v>
      </c>
      <c r="C136" s="29" t="s">
        <v>12</v>
      </c>
      <c r="D136" s="29" t="s">
        <v>10</v>
      </c>
      <c r="E136" s="29" t="s">
        <v>84</v>
      </c>
      <c r="F136" s="29" t="s">
        <v>38</v>
      </c>
      <c r="G136" s="36">
        <f t="shared" si="58"/>
        <v>25500</v>
      </c>
      <c r="H136" s="36">
        <f t="shared" si="58"/>
        <v>25400</v>
      </c>
      <c r="I136" s="36">
        <f t="shared" si="58"/>
        <v>24100</v>
      </c>
    </row>
    <row r="137" spans="1:9" ht="33" x14ac:dyDescent="0.2">
      <c r="A137" s="28" t="s">
        <v>62</v>
      </c>
      <c r="B137" s="29">
        <v>920</v>
      </c>
      <c r="C137" s="29" t="s">
        <v>12</v>
      </c>
      <c r="D137" s="29" t="s">
        <v>10</v>
      </c>
      <c r="E137" s="29" t="s">
        <v>84</v>
      </c>
      <c r="F137" s="29" t="s">
        <v>39</v>
      </c>
      <c r="G137" s="36">
        <f t="shared" ref="G137:I137" si="59">G139+G138</f>
        <v>25500</v>
      </c>
      <c r="H137" s="36">
        <f t="shared" si="59"/>
        <v>25400</v>
      </c>
      <c r="I137" s="36">
        <f t="shared" si="59"/>
        <v>24100</v>
      </c>
    </row>
    <row r="138" spans="1:9" ht="16.5" x14ac:dyDescent="0.2">
      <c r="A138" s="30" t="s">
        <v>100</v>
      </c>
      <c r="B138" s="33" t="s">
        <v>22</v>
      </c>
      <c r="C138" s="33" t="s">
        <v>12</v>
      </c>
      <c r="D138" s="33" t="s">
        <v>10</v>
      </c>
      <c r="E138" s="33" t="s">
        <v>84</v>
      </c>
      <c r="F138" s="33" t="s">
        <v>31</v>
      </c>
      <c r="G138" s="34">
        <v>3900</v>
      </c>
      <c r="H138" s="34">
        <v>3800</v>
      </c>
      <c r="I138" s="34">
        <v>2500</v>
      </c>
    </row>
    <row r="139" spans="1:9" ht="16.5" x14ac:dyDescent="0.2">
      <c r="A139" s="30" t="s">
        <v>132</v>
      </c>
      <c r="B139" s="33" t="s">
        <v>22</v>
      </c>
      <c r="C139" s="33" t="s">
        <v>12</v>
      </c>
      <c r="D139" s="33" t="s">
        <v>10</v>
      </c>
      <c r="E139" s="33" t="s">
        <v>84</v>
      </c>
      <c r="F139" s="33" t="s">
        <v>131</v>
      </c>
      <c r="G139" s="34">
        <v>21600</v>
      </c>
      <c r="H139" s="34">
        <v>21600</v>
      </c>
      <c r="I139" s="34">
        <v>21600</v>
      </c>
    </row>
    <row r="140" spans="1:9" ht="16.5" x14ac:dyDescent="0.2">
      <c r="A140" s="28" t="s">
        <v>166</v>
      </c>
      <c r="B140" s="29">
        <v>920</v>
      </c>
      <c r="C140" s="29" t="s">
        <v>12</v>
      </c>
      <c r="D140" s="29" t="s">
        <v>10</v>
      </c>
      <c r="E140" s="29" t="s">
        <v>165</v>
      </c>
      <c r="F140" s="29" t="s">
        <v>7</v>
      </c>
      <c r="G140" s="38">
        <f t="shared" ref="G140:I140" si="60">G143</f>
        <v>5800</v>
      </c>
      <c r="H140" s="38">
        <f t="shared" si="60"/>
        <v>5200</v>
      </c>
      <c r="I140" s="38">
        <f t="shared" si="60"/>
        <v>5700</v>
      </c>
    </row>
    <row r="141" spans="1:9" ht="33" x14ac:dyDescent="0.2">
      <c r="A141" s="28" t="s">
        <v>92</v>
      </c>
      <c r="B141" s="29">
        <v>920</v>
      </c>
      <c r="C141" s="29" t="s">
        <v>12</v>
      </c>
      <c r="D141" s="29" t="s">
        <v>10</v>
      </c>
      <c r="E141" s="29" t="s">
        <v>165</v>
      </c>
      <c r="F141" s="29" t="s">
        <v>38</v>
      </c>
      <c r="G141" s="38">
        <f t="shared" ref="G141:I142" si="61">G142</f>
        <v>5800</v>
      </c>
      <c r="H141" s="38">
        <f t="shared" si="61"/>
        <v>5200</v>
      </c>
      <c r="I141" s="38">
        <f t="shared" si="61"/>
        <v>5700</v>
      </c>
    </row>
    <row r="142" spans="1:9" ht="33" x14ac:dyDescent="0.2">
      <c r="A142" s="28" t="s">
        <v>62</v>
      </c>
      <c r="B142" s="29">
        <v>920</v>
      </c>
      <c r="C142" s="29" t="s">
        <v>12</v>
      </c>
      <c r="D142" s="29" t="s">
        <v>10</v>
      </c>
      <c r="E142" s="29" t="s">
        <v>165</v>
      </c>
      <c r="F142" s="29" t="s">
        <v>39</v>
      </c>
      <c r="G142" s="38">
        <f t="shared" si="61"/>
        <v>5800</v>
      </c>
      <c r="H142" s="38">
        <f t="shared" si="61"/>
        <v>5200</v>
      </c>
      <c r="I142" s="38">
        <f t="shared" si="61"/>
        <v>5700</v>
      </c>
    </row>
    <row r="143" spans="1:9" ht="16.5" x14ac:dyDescent="0.2">
      <c r="A143" s="30" t="s">
        <v>100</v>
      </c>
      <c r="B143" s="32">
        <v>920</v>
      </c>
      <c r="C143" s="32" t="s">
        <v>12</v>
      </c>
      <c r="D143" s="32" t="s">
        <v>10</v>
      </c>
      <c r="E143" s="32" t="s">
        <v>165</v>
      </c>
      <c r="F143" s="32" t="s">
        <v>31</v>
      </c>
      <c r="G143" s="42">
        <v>5800</v>
      </c>
      <c r="H143" s="42">
        <v>5200</v>
      </c>
      <c r="I143" s="42">
        <v>5700</v>
      </c>
    </row>
    <row r="144" spans="1:9" ht="16.5" x14ac:dyDescent="0.2">
      <c r="A144" s="48" t="s">
        <v>18</v>
      </c>
      <c r="B144" s="29">
        <v>920</v>
      </c>
      <c r="C144" s="29" t="s">
        <v>12</v>
      </c>
      <c r="D144" s="29" t="s">
        <v>10</v>
      </c>
      <c r="E144" s="29" t="s">
        <v>85</v>
      </c>
      <c r="F144" s="29" t="s">
        <v>7</v>
      </c>
      <c r="G144" s="38">
        <f t="shared" ref="G144:I144" si="62">G147</f>
        <v>3700</v>
      </c>
      <c r="H144" s="38">
        <f t="shared" si="62"/>
        <v>3900</v>
      </c>
      <c r="I144" s="38">
        <f t="shared" si="62"/>
        <v>4400</v>
      </c>
    </row>
    <row r="145" spans="1:9" ht="33" x14ac:dyDescent="0.2">
      <c r="A145" s="28" t="s">
        <v>92</v>
      </c>
      <c r="B145" s="29">
        <v>920</v>
      </c>
      <c r="C145" s="29" t="s">
        <v>12</v>
      </c>
      <c r="D145" s="29" t="s">
        <v>10</v>
      </c>
      <c r="E145" s="29" t="s">
        <v>85</v>
      </c>
      <c r="F145" s="29" t="s">
        <v>38</v>
      </c>
      <c r="G145" s="38">
        <f t="shared" ref="G145:I146" si="63">G146</f>
        <v>3700</v>
      </c>
      <c r="H145" s="38">
        <f t="shared" si="63"/>
        <v>3900</v>
      </c>
      <c r="I145" s="38">
        <f t="shared" si="63"/>
        <v>4400</v>
      </c>
    </row>
    <row r="146" spans="1:9" ht="33" x14ac:dyDescent="0.2">
      <c r="A146" s="28" t="s">
        <v>62</v>
      </c>
      <c r="B146" s="29">
        <v>920</v>
      </c>
      <c r="C146" s="29" t="s">
        <v>12</v>
      </c>
      <c r="D146" s="29" t="s">
        <v>10</v>
      </c>
      <c r="E146" s="29" t="s">
        <v>85</v>
      </c>
      <c r="F146" s="29" t="s">
        <v>39</v>
      </c>
      <c r="G146" s="38">
        <f t="shared" si="63"/>
        <v>3700</v>
      </c>
      <c r="H146" s="38">
        <f t="shared" si="63"/>
        <v>3900</v>
      </c>
      <c r="I146" s="38">
        <f t="shared" si="63"/>
        <v>4400</v>
      </c>
    </row>
    <row r="147" spans="1:9" ht="16.5" x14ac:dyDescent="0.2">
      <c r="A147" s="30" t="s">
        <v>100</v>
      </c>
      <c r="B147" s="32">
        <v>920</v>
      </c>
      <c r="C147" s="32" t="s">
        <v>12</v>
      </c>
      <c r="D147" s="32" t="s">
        <v>10</v>
      </c>
      <c r="E147" s="32" t="s">
        <v>85</v>
      </c>
      <c r="F147" s="32" t="s">
        <v>31</v>
      </c>
      <c r="G147" s="42">
        <v>3700</v>
      </c>
      <c r="H147" s="42">
        <v>3900</v>
      </c>
      <c r="I147" s="42">
        <v>4400</v>
      </c>
    </row>
    <row r="148" spans="1:9" ht="16.5" x14ac:dyDescent="0.2">
      <c r="A148" s="48" t="s">
        <v>64</v>
      </c>
      <c r="B148" s="29">
        <v>920</v>
      </c>
      <c r="C148" s="29" t="s">
        <v>12</v>
      </c>
      <c r="D148" s="29" t="s">
        <v>10</v>
      </c>
      <c r="E148" s="29" t="s">
        <v>86</v>
      </c>
      <c r="F148" s="29" t="s">
        <v>7</v>
      </c>
      <c r="G148" s="38">
        <f t="shared" ref="G148:I148" si="64">G149</f>
        <v>22521.1</v>
      </c>
      <c r="H148" s="38">
        <f t="shared" si="64"/>
        <v>22235.5</v>
      </c>
      <c r="I148" s="38">
        <f t="shared" si="64"/>
        <v>23158.100000000002</v>
      </c>
    </row>
    <row r="149" spans="1:9" ht="33" x14ac:dyDescent="0.2">
      <c r="A149" s="28" t="s">
        <v>92</v>
      </c>
      <c r="B149" s="29">
        <v>920</v>
      </c>
      <c r="C149" s="29" t="s">
        <v>12</v>
      </c>
      <c r="D149" s="29" t="s">
        <v>10</v>
      </c>
      <c r="E149" s="29" t="s">
        <v>86</v>
      </c>
      <c r="F149" s="29" t="s">
        <v>38</v>
      </c>
      <c r="G149" s="38">
        <f t="shared" ref="G149:I149" si="65">G150</f>
        <v>22521.1</v>
      </c>
      <c r="H149" s="38">
        <f t="shared" si="65"/>
        <v>22235.5</v>
      </c>
      <c r="I149" s="38">
        <f t="shared" si="65"/>
        <v>23158.100000000002</v>
      </c>
    </row>
    <row r="150" spans="1:9" ht="33" x14ac:dyDescent="0.2">
      <c r="A150" s="28" t="s">
        <v>62</v>
      </c>
      <c r="B150" s="29">
        <v>920</v>
      </c>
      <c r="C150" s="29" t="s">
        <v>12</v>
      </c>
      <c r="D150" s="29" t="s">
        <v>10</v>
      </c>
      <c r="E150" s="29" t="s">
        <v>86</v>
      </c>
      <c r="F150" s="29" t="s">
        <v>39</v>
      </c>
      <c r="G150" s="38">
        <f>G151</f>
        <v>22521.1</v>
      </c>
      <c r="H150" s="38">
        <f>H151</f>
        <v>22235.5</v>
      </c>
      <c r="I150" s="38">
        <f>I151</f>
        <v>23158.100000000002</v>
      </c>
    </row>
    <row r="151" spans="1:9" ht="16.5" x14ac:dyDescent="0.2">
      <c r="A151" s="30" t="s">
        <v>100</v>
      </c>
      <c r="B151" s="32">
        <v>920</v>
      </c>
      <c r="C151" s="32" t="s">
        <v>12</v>
      </c>
      <c r="D151" s="32" t="s">
        <v>10</v>
      </c>
      <c r="E151" s="32" t="s">
        <v>86</v>
      </c>
      <c r="F151" s="32" t="s">
        <v>31</v>
      </c>
      <c r="G151" s="42">
        <f>22850-320-8.9</f>
        <v>22521.1</v>
      </c>
      <c r="H151" s="42">
        <f>22244.1-8.6</f>
        <v>22235.5</v>
      </c>
      <c r="I151" s="42">
        <f>23166.9-8.8</f>
        <v>23158.100000000002</v>
      </c>
    </row>
    <row r="152" spans="1:9" ht="16.5" x14ac:dyDescent="0.2">
      <c r="A152" s="43" t="s">
        <v>47</v>
      </c>
      <c r="B152" s="44" t="s">
        <v>22</v>
      </c>
      <c r="C152" s="44" t="s">
        <v>24</v>
      </c>
      <c r="D152" s="44" t="s">
        <v>25</v>
      </c>
      <c r="E152" s="44"/>
      <c r="F152" s="44" t="s">
        <v>7</v>
      </c>
      <c r="G152" s="61">
        <f t="shared" ref="G152:I152" si="66">G153+G159</f>
        <v>1037.9000000000001</v>
      </c>
      <c r="H152" s="61">
        <f t="shared" si="66"/>
        <v>1037.9000000000001</v>
      </c>
      <c r="I152" s="61">
        <f t="shared" si="66"/>
        <v>1037.9000000000001</v>
      </c>
    </row>
    <row r="153" spans="1:9" ht="16.5" x14ac:dyDescent="0.2">
      <c r="A153" s="48" t="s">
        <v>26</v>
      </c>
      <c r="B153" s="29" t="s">
        <v>22</v>
      </c>
      <c r="C153" s="29" t="s">
        <v>24</v>
      </c>
      <c r="D153" s="29" t="s">
        <v>9</v>
      </c>
      <c r="E153" s="29"/>
      <c r="F153" s="29"/>
      <c r="G153" s="38">
        <f t="shared" ref="G153:I157" si="67">G154</f>
        <v>617.9</v>
      </c>
      <c r="H153" s="38">
        <f t="shared" si="67"/>
        <v>617.9</v>
      </c>
      <c r="I153" s="38">
        <f t="shared" si="67"/>
        <v>617.9</v>
      </c>
    </row>
    <row r="154" spans="1:9" ht="16.5" x14ac:dyDescent="0.2">
      <c r="A154" s="25" t="s">
        <v>36</v>
      </c>
      <c r="B154" s="29">
        <v>920</v>
      </c>
      <c r="C154" s="29" t="s">
        <v>24</v>
      </c>
      <c r="D154" s="29" t="s">
        <v>9</v>
      </c>
      <c r="E154" s="26" t="s">
        <v>78</v>
      </c>
      <c r="F154" s="29"/>
      <c r="G154" s="38">
        <f t="shared" si="67"/>
        <v>617.9</v>
      </c>
      <c r="H154" s="38">
        <f t="shared" si="67"/>
        <v>617.9</v>
      </c>
      <c r="I154" s="38">
        <f t="shared" si="67"/>
        <v>617.9</v>
      </c>
    </row>
    <row r="155" spans="1:9" ht="16.5" x14ac:dyDescent="0.2">
      <c r="A155" s="62" t="s">
        <v>65</v>
      </c>
      <c r="B155" s="29" t="s">
        <v>22</v>
      </c>
      <c r="C155" s="29" t="s">
        <v>24</v>
      </c>
      <c r="D155" s="29" t="s">
        <v>9</v>
      </c>
      <c r="E155" s="26" t="s">
        <v>87</v>
      </c>
      <c r="F155" s="29"/>
      <c r="G155" s="38">
        <f t="shared" si="67"/>
        <v>617.9</v>
      </c>
      <c r="H155" s="38">
        <f t="shared" si="67"/>
        <v>617.9</v>
      </c>
      <c r="I155" s="38">
        <f t="shared" si="67"/>
        <v>617.9</v>
      </c>
    </row>
    <row r="156" spans="1:9" ht="16.5" x14ac:dyDescent="0.2">
      <c r="A156" s="63" t="s">
        <v>55</v>
      </c>
      <c r="B156" s="29" t="s">
        <v>22</v>
      </c>
      <c r="C156" s="29" t="s">
        <v>24</v>
      </c>
      <c r="D156" s="29" t="s">
        <v>9</v>
      </c>
      <c r="E156" s="26" t="s">
        <v>87</v>
      </c>
      <c r="F156" s="29" t="s">
        <v>54</v>
      </c>
      <c r="G156" s="38">
        <f t="shared" si="67"/>
        <v>617.9</v>
      </c>
      <c r="H156" s="38">
        <f t="shared" si="67"/>
        <v>617.9</v>
      </c>
      <c r="I156" s="38">
        <f t="shared" si="67"/>
        <v>617.9</v>
      </c>
    </row>
    <row r="157" spans="1:9" ht="16.5" x14ac:dyDescent="0.2">
      <c r="A157" s="64" t="s">
        <v>56</v>
      </c>
      <c r="B157" s="29" t="s">
        <v>22</v>
      </c>
      <c r="C157" s="29" t="s">
        <v>24</v>
      </c>
      <c r="D157" s="29" t="s">
        <v>9</v>
      </c>
      <c r="E157" s="26" t="s">
        <v>87</v>
      </c>
      <c r="F157" s="29" t="s">
        <v>57</v>
      </c>
      <c r="G157" s="38">
        <f t="shared" si="67"/>
        <v>617.9</v>
      </c>
      <c r="H157" s="38">
        <f t="shared" si="67"/>
        <v>617.9</v>
      </c>
      <c r="I157" s="38">
        <f t="shared" si="67"/>
        <v>617.9</v>
      </c>
    </row>
    <row r="158" spans="1:9" ht="16.5" x14ac:dyDescent="0.2">
      <c r="A158" s="30" t="s">
        <v>60</v>
      </c>
      <c r="B158" s="32" t="s">
        <v>22</v>
      </c>
      <c r="C158" s="32" t="s">
        <v>24</v>
      </c>
      <c r="D158" s="32" t="s">
        <v>9</v>
      </c>
      <c r="E158" s="32" t="s">
        <v>87</v>
      </c>
      <c r="F158" s="32" t="s">
        <v>33</v>
      </c>
      <c r="G158" s="42">
        <v>617.9</v>
      </c>
      <c r="H158" s="42">
        <v>617.9</v>
      </c>
      <c r="I158" s="42">
        <v>617.9</v>
      </c>
    </row>
    <row r="159" spans="1:9" ht="16.5" x14ac:dyDescent="0.2">
      <c r="A159" s="48" t="s">
        <v>29</v>
      </c>
      <c r="B159" s="29" t="s">
        <v>22</v>
      </c>
      <c r="C159" s="29" t="s">
        <v>24</v>
      </c>
      <c r="D159" s="29" t="s">
        <v>10</v>
      </c>
      <c r="E159" s="29"/>
      <c r="F159" s="29"/>
      <c r="G159" s="49">
        <f t="shared" ref="G159:I159" si="68">G160+G170</f>
        <v>420</v>
      </c>
      <c r="H159" s="49">
        <f t="shared" si="68"/>
        <v>420</v>
      </c>
      <c r="I159" s="49">
        <f t="shared" si="68"/>
        <v>420</v>
      </c>
    </row>
    <row r="160" spans="1:9" ht="33" x14ac:dyDescent="0.2">
      <c r="A160" s="28" t="s">
        <v>134</v>
      </c>
      <c r="B160" s="35" t="s">
        <v>22</v>
      </c>
      <c r="C160" s="35" t="s">
        <v>24</v>
      </c>
      <c r="D160" s="35" t="s">
        <v>10</v>
      </c>
      <c r="E160" s="35" t="s">
        <v>135</v>
      </c>
      <c r="F160" s="29"/>
      <c r="G160" s="49">
        <f t="shared" ref="G160:I160" si="69">G161</f>
        <v>60</v>
      </c>
      <c r="H160" s="49">
        <f t="shared" si="69"/>
        <v>60</v>
      </c>
      <c r="I160" s="49">
        <f t="shared" si="69"/>
        <v>60</v>
      </c>
    </row>
    <row r="161" spans="1:9" ht="16.5" x14ac:dyDescent="0.2">
      <c r="A161" s="28" t="s">
        <v>142</v>
      </c>
      <c r="B161" s="29" t="s">
        <v>22</v>
      </c>
      <c r="C161" s="29" t="s">
        <v>24</v>
      </c>
      <c r="D161" s="29" t="s">
        <v>10</v>
      </c>
      <c r="E161" s="29" t="s">
        <v>141</v>
      </c>
      <c r="F161" s="29"/>
      <c r="G161" s="49">
        <f t="shared" ref="G161:I161" si="70">G163</f>
        <v>60</v>
      </c>
      <c r="H161" s="49">
        <f t="shared" si="70"/>
        <v>60</v>
      </c>
      <c r="I161" s="49">
        <f t="shared" si="70"/>
        <v>60</v>
      </c>
    </row>
    <row r="162" spans="1:9" ht="16.5" x14ac:dyDescent="0.2">
      <c r="A162" s="48" t="s">
        <v>143</v>
      </c>
      <c r="B162" s="29" t="s">
        <v>22</v>
      </c>
      <c r="C162" s="29" t="s">
        <v>24</v>
      </c>
      <c r="D162" s="29" t="s">
        <v>10</v>
      </c>
      <c r="E162" s="29" t="s">
        <v>128</v>
      </c>
      <c r="F162" s="29"/>
      <c r="G162" s="49">
        <f t="shared" ref="G162:I162" si="71">G163</f>
        <v>60</v>
      </c>
      <c r="H162" s="49">
        <f t="shared" si="71"/>
        <v>60</v>
      </c>
      <c r="I162" s="49">
        <f t="shared" si="71"/>
        <v>60</v>
      </c>
    </row>
    <row r="163" spans="1:9" ht="16.5" x14ac:dyDescent="0.2">
      <c r="A163" s="48" t="s">
        <v>143</v>
      </c>
      <c r="B163" s="29" t="s">
        <v>22</v>
      </c>
      <c r="C163" s="29" t="s">
        <v>24</v>
      </c>
      <c r="D163" s="29" t="s">
        <v>10</v>
      </c>
      <c r="E163" s="29" t="s">
        <v>153</v>
      </c>
      <c r="F163" s="29"/>
      <c r="G163" s="49">
        <f t="shared" ref="G163:I163" si="72">G164+G167</f>
        <v>60</v>
      </c>
      <c r="H163" s="49">
        <f t="shared" si="72"/>
        <v>60</v>
      </c>
      <c r="I163" s="49">
        <f t="shared" si="72"/>
        <v>60</v>
      </c>
    </row>
    <row r="164" spans="1:9" ht="33" x14ac:dyDescent="0.2">
      <c r="A164" s="28" t="s">
        <v>92</v>
      </c>
      <c r="B164" s="29">
        <v>920</v>
      </c>
      <c r="C164" s="29" t="s">
        <v>24</v>
      </c>
      <c r="D164" s="29" t="s">
        <v>10</v>
      </c>
      <c r="E164" s="29" t="s">
        <v>153</v>
      </c>
      <c r="F164" s="29" t="s">
        <v>38</v>
      </c>
      <c r="G164" s="38">
        <f t="shared" ref="G164:I165" si="73">G165</f>
        <v>10</v>
      </c>
      <c r="H164" s="38">
        <f t="shared" si="73"/>
        <v>10</v>
      </c>
      <c r="I164" s="38">
        <f t="shared" si="73"/>
        <v>10</v>
      </c>
    </row>
    <row r="165" spans="1:9" ht="33" x14ac:dyDescent="0.2">
      <c r="A165" s="28" t="s">
        <v>62</v>
      </c>
      <c r="B165" s="29">
        <v>920</v>
      </c>
      <c r="C165" s="29" t="s">
        <v>24</v>
      </c>
      <c r="D165" s="29" t="s">
        <v>10</v>
      </c>
      <c r="E165" s="29" t="s">
        <v>153</v>
      </c>
      <c r="F165" s="29" t="s">
        <v>39</v>
      </c>
      <c r="G165" s="38">
        <f t="shared" si="73"/>
        <v>10</v>
      </c>
      <c r="H165" s="38">
        <f t="shared" si="73"/>
        <v>10</v>
      </c>
      <c r="I165" s="38">
        <f t="shared" si="73"/>
        <v>10</v>
      </c>
    </row>
    <row r="166" spans="1:9" ht="16.5" x14ac:dyDescent="0.2">
      <c r="A166" s="30" t="s">
        <v>100</v>
      </c>
      <c r="B166" s="32">
        <v>920</v>
      </c>
      <c r="C166" s="32" t="s">
        <v>24</v>
      </c>
      <c r="D166" s="32" t="s">
        <v>10</v>
      </c>
      <c r="E166" s="39" t="s">
        <v>153</v>
      </c>
      <c r="F166" s="32" t="s">
        <v>31</v>
      </c>
      <c r="G166" s="42">
        <v>10</v>
      </c>
      <c r="H166" s="42">
        <v>10</v>
      </c>
      <c r="I166" s="42">
        <v>10</v>
      </c>
    </row>
    <row r="167" spans="1:9" ht="16.5" x14ac:dyDescent="0.2">
      <c r="A167" s="63" t="s">
        <v>55</v>
      </c>
      <c r="B167" s="29" t="s">
        <v>22</v>
      </c>
      <c r="C167" s="29" t="s">
        <v>24</v>
      </c>
      <c r="D167" s="29" t="s">
        <v>10</v>
      </c>
      <c r="E167" s="29" t="s">
        <v>153</v>
      </c>
      <c r="F167" s="29" t="s">
        <v>54</v>
      </c>
      <c r="G167" s="49">
        <f t="shared" ref="G167:I168" si="74">G168</f>
        <v>50</v>
      </c>
      <c r="H167" s="49">
        <f t="shared" si="74"/>
        <v>50</v>
      </c>
      <c r="I167" s="49">
        <f t="shared" si="74"/>
        <v>50</v>
      </c>
    </row>
    <row r="168" spans="1:9" ht="33" x14ac:dyDescent="0.2">
      <c r="A168" s="65" t="s">
        <v>59</v>
      </c>
      <c r="B168" s="29" t="s">
        <v>22</v>
      </c>
      <c r="C168" s="29" t="s">
        <v>24</v>
      </c>
      <c r="D168" s="29" t="s">
        <v>10</v>
      </c>
      <c r="E168" s="29" t="s">
        <v>153</v>
      </c>
      <c r="F168" s="29" t="s">
        <v>58</v>
      </c>
      <c r="G168" s="49">
        <f t="shared" si="74"/>
        <v>50</v>
      </c>
      <c r="H168" s="49">
        <f t="shared" si="74"/>
        <v>50</v>
      </c>
      <c r="I168" s="49">
        <f t="shared" si="74"/>
        <v>50</v>
      </c>
    </row>
    <row r="169" spans="1:9" ht="33" x14ac:dyDescent="0.2">
      <c r="A169" s="30" t="s">
        <v>130</v>
      </c>
      <c r="B169" s="32" t="s">
        <v>22</v>
      </c>
      <c r="C169" s="32" t="s">
        <v>24</v>
      </c>
      <c r="D169" s="32" t="s">
        <v>10</v>
      </c>
      <c r="E169" s="39" t="s">
        <v>153</v>
      </c>
      <c r="F169" s="32" t="s">
        <v>129</v>
      </c>
      <c r="G169" s="42">
        <v>50</v>
      </c>
      <c r="H169" s="42">
        <v>50</v>
      </c>
      <c r="I169" s="42">
        <v>50</v>
      </c>
    </row>
    <row r="170" spans="1:9" ht="33" x14ac:dyDescent="0.2">
      <c r="A170" s="25" t="s">
        <v>105</v>
      </c>
      <c r="B170" s="29">
        <v>920</v>
      </c>
      <c r="C170" s="29" t="s">
        <v>24</v>
      </c>
      <c r="D170" s="29" t="s">
        <v>10</v>
      </c>
      <c r="E170" s="26" t="s">
        <v>109</v>
      </c>
      <c r="F170" s="29"/>
      <c r="G170" s="49">
        <f>G172</f>
        <v>360</v>
      </c>
      <c r="H170" s="49">
        <f t="shared" ref="H170:I170" si="75">H172</f>
        <v>360</v>
      </c>
      <c r="I170" s="49">
        <f t="shared" si="75"/>
        <v>360</v>
      </c>
    </row>
    <row r="171" spans="1:9" ht="33" x14ac:dyDescent="0.2">
      <c r="A171" s="25" t="s">
        <v>67</v>
      </c>
      <c r="B171" s="29" t="s">
        <v>22</v>
      </c>
      <c r="C171" s="29" t="s">
        <v>24</v>
      </c>
      <c r="D171" s="29" t="s">
        <v>10</v>
      </c>
      <c r="E171" s="66" t="s">
        <v>110</v>
      </c>
      <c r="F171" s="29"/>
      <c r="G171" s="49">
        <f t="shared" ref="G171:I171" si="76">G172</f>
        <v>360</v>
      </c>
      <c r="H171" s="49">
        <f t="shared" si="76"/>
        <v>360</v>
      </c>
      <c r="I171" s="49">
        <f t="shared" si="76"/>
        <v>360</v>
      </c>
    </row>
    <row r="172" spans="1:9" ht="33" x14ac:dyDescent="0.2">
      <c r="A172" s="25" t="s">
        <v>67</v>
      </c>
      <c r="B172" s="29" t="s">
        <v>22</v>
      </c>
      <c r="C172" s="29" t="s">
        <v>24</v>
      </c>
      <c r="D172" s="29" t="s">
        <v>10</v>
      </c>
      <c r="E172" s="66" t="s">
        <v>154</v>
      </c>
      <c r="F172" s="29"/>
      <c r="G172" s="49">
        <f t="shared" ref="G172:I174" si="77">G173</f>
        <v>360</v>
      </c>
      <c r="H172" s="49">
        <f t="shared" si="77"/>
        <v>360</v>
      </c>
      <c r="I172" s="49">
        <f t="shared" si="77"/>
        <v>360</v>
      </c>
    </row>
    <row r="173" spans="1:9" ht="16.5" x14ac:dyDescent="0.2">
      <c r="A173" s="63" t="s">
        <v>55</v>
      </c>
      <c r="B173" s="29" t="s">
        <v>22</v>
      </c>
      <c r="C173" s="29" t="s">
        <v>24</v>
      </c>
      <c r="D173" s="29" t="s">
        <v>10</v>
      </c>
      <c r="E173" s="66" t="s">
        <v>154</v>
      </c>
      <c r="F173" s="29" t="s">
        <v>54</v>
      </c>
      <c r="G173" s="49">
        <f t="shared" si="77"/>
        <v>360</v>
      </c>
      <c r="H173" s="49">
        <f t="shared" si="77"/>
        <v>360</v>
      </c>
      <c r="I173" s="49">
        <f t="shared" si="77"/>
        <v>360</v>
      </c>
    </row>
    <row r="174" spans="1:9" ht="33" x14ac:dyDescent="0.2">
      <c r="A174" s="65" t="s">
        <v>59</v>
      </c>
      <c r="B174" s="29" t="s">
        <v>22</v>
      </c>
      <c r="C174" s="29" t="s">
        <v>24</v>
      </c>
      <c r="D174" s="29" t="s">
        <v>10</v>
      </c>
      <c r="E174" s="66" t="s">
        <v>154</v>
      </c>
      <c r="F174" s="29" t="s">
        <v>58</v>
      </c>
      <c r="G174" s="49">
        <f t="shared" si="77"/>
        <v>360</v>
      </c>
      <c r="H174" s="49">
        <f t="shared" si="77"/>
        <v>360</v>
      </c>
      <c r="I174" s="49">
        <f t="shared" si="77"/>
        <v>360</v>
      </c>
    </row>
    <row r="175" spans="1:9" ht="33" x14ac:dyDescent="0.2">
      <c r="A175" s="30" t="s">
        <v>61</v>
      </c>
      <c r="B175" s="32" t="s">
        <v>22</v>
      </c>
      <c r="C175" s="32" t="s">
        <v>24</v>
      </c>
      <c r="D175" s="32" t="s">
        <v>10</v>
      </c>
      <c r="E175" s="31" t="s">
        <v>154</v>
      </c>
      <c r="F175" s="32" t="s">
        <v>35</v>
      </c>
      <c r="G175" s="42">
        <v>360</v>
      </c>
      <c r="H175" s="42">
        <v>360</v>
      </c>
      <c r="I175" s="42">
        <v>360</v>
      </c>
    </row>
    <row r="176" spans="1:9" ht="16.5" x14ac:dyDescent="0.2">
      <c r="A176" s="67" t="s">
        <v>36</v>
      </c>
      <c r="B176" s="68" t="s">
        <v>22</v>
      </c>
      <c r="C176" s="69" t="s">
        <v>25</v>
      </c>
      <c r="D176" s="69" t="s">
        <v>25</v>
      </c>
      <c r="E176" s="68" t="s">
        <v>78</v>
      </c>
      <c r="F176" s="68"/>
      <c r="G176" s="45">
        <f t="shared" ref="G176:I176" si="78">G177</f>
        <v>0</v>
      </c>
      <c r="H176" s="45">
        <f t="shared" si="78"/>
        <v>5852.5</v>
      </c>
      <c r="I176" s="45">
        <f t="shared" si="78"/>
        <v>12269.2</v>
      </c>
    </row>
    <row r="177" spans="1:9" ht="16.5" x14ac:dyDescent="0.2">
      <c r="A177" s="59" t="s">
        <v>170</v>
      </c>
      <c r="B177" s="26" t="s">
        <v>22</v>
      </c>
      <c r="C177" s="35" t="s">
        <v>25</v>
      </c>
      <c r="D177" s="35" t="s">
        <v>25</v>
      </c>
      <c r="E177" s="26" t="s">
        <v>96</v>
      </c>
      <c r="F177" s="26"/>
      <c r="G177" s="36">
        <v>0</v>
      </c>
      <c r="H177" s="36">
        <v>5852.5</v>
      </c>
      <c r="I177" s="36">
        <v>12269.2</v>
      </c>
    </row>
    <row r="178" spans="1:9" ht="16.5" x14ac:dyDescent="0.2">
      <c r="A178" s="84" t="s">
        <v>196</v>
      </c>
      <c r="B178" s="85" t="s">
        <v>48</v>
      </c>
      <c r="C178" s="86"/>
      <c r="D178" s="86"/>
      <c r="E178" s="85"/>
      <c r="F178" s="85" t="s">
        <v>7</v>
      </c>
      <c r="G178" s="15">
        <f t="shared" ref="G178:I178" si="79">G179</f>
        <v>82596.3</v>
      </c>
      <c r="H178" s="15">
        <f t="shared" si="79"/>
        <v>77914.899999999994</v>
      </c>
      <c r="I178" s="15">
        <f t="shared" si="79"/>
        <v>77914.899999999994</v>
      </c>
    </row>
    <row r="179" spans="1:9" ht="16.5" x14ac:dyDescent="0.2">
      <c r="A179" s="43" t="s">
        <v>49</v>
      </c>
      <c r="B179" s="71">
        <v>956</v>
      </c>
      <c r="C179" s="72">
        <v>8</v>
      </c>
      <c r="D179" s="44" t="s">
        <v>25</v>
      </c>
      <c r="E179" s="73"/>
      <c r="F179" s="71"/>
      <c r="G179" s="12">
        <f>G180+G210</f>
        <v>82596.3</v>
      </c>
      <c r="H179" s="12">
        <f>H180+H210</f>
        <v>77914.899999999994</v>
      </c>
      <c r="I179" s="12">
        <f>I180+I210</f>
        <v>77914.899999999994</v>
      </c>
    </row>
    <row r="180" spans="1:9" ht="16.5" x14ac:dyDescent="0.2">
      <c r="A180" s="48" t="s">
        <v>21</v>
      </c>
      <c r="B180" s="74">
        <v>956</v>
      </c>
      <c r="C180" s="75">
        <v>8</v>
      </c>
      <c r="D180" s="75">
        <v>1</v>
      </c>
      <c r="E180" s="76"/>
      <c r="F180" s="74"/>
      <c r="G180" s="24">
        <f t="shared" ref="G180:I180" si="80">G181</f>
        <v>58765.4</v>
      </c>
      <c r="H180" s="24">
        <f t="shared" si="80"/>
        <v>56465.4</v>
      </c>
      <c r="I180" s="24">
        <f t="shared" si="80"/>
        <v>56465.4</v>
      </c>
    </row>
    <row r="181" spans="1:9" ht="16.5" x14ac:dyDescent="0.2">
      <c r="A181" s="25" t="s">
        <v>147</v>
      </c>
      <c r="B181" s="26" t="s">
        <v>48</v>
      </c>
      <c r="C181" s="21">
        <v>8</v>
      </c>
      <c r="D181" s="21">
        <v>1</v>
      </c>
      <c r="E181" s="26" t="s">
        <v>88</v>
      </c>
      <c r="F181" s="26"/>
      <c r="G181" s="36">
        <f>G182+G191+G200+G205</f>
        <v>58765.4</v>
      </c>
      <c r="H181" s="36">
        <f t="shared" ref="H181:I181" si="81">H182+H191+H200+H205</f>
        <v>56465.4</v>
      </c>
      <c r="I181" s="36">
        <f t="shared" si="81"/>
        <v>56465.4</v>
      </c>
    </row>
    <row r="182" spans="1:9" ht="16.5" x14ac:dyDescent="0.2">
      <c r="A182" s="77" t="s">
        <v>155</v>
      </c>
      <c r="B182" s="20" t="s">
        <v>48</v>
      </c>
      <c r="C182" s="21">
        <v>8</v>
      </c>
      <c r="D182" s="21">
        <v>1</v>
      </c>
      <c r="E182" s="20" t="s">
        <v>89</v>
      </c>
      <c r="F182" s="26"/>
      <c r="G182" s="36">
        <f>G183+G187</f>
        <v>22505.9</v>
      </c>
      <c r="H182" s="36">
        <f>H183+H187</f>
        <v>22505.9</v>
      </c>
      <c r="I182" s="36">
        <f t="shared" ref="I182" si="82">I183+I187</f>
        <v>22505.9</v>
      </c>
    </row>
    <row r="183" spans="1:9" ht="16.5" x14ac:dyDescent="0.2">
      <c r="A183" s="77" t="s">
        <v>155</v>
      </c>
      <c r="B183" s="20" t="s">
        <v>48</v>
      </c>
      <c r="C183" s="21">
        <v>8</v>
      </c>
      <c r="D183" s="21">
        <v>1</v>
      </c>
      <c r="E183" s="20" t="s">
        <v>156</v>
      </c>
      <c r="F183" s="26"/>
      <c r="G183" s="36">
        <f t="shared" ref="G183:I183" si="83">G184</f>
        <v>11375.1</v>
      </c>
      <c r="H183" s="36">
        <f t="shared" si="83"/>
        <v>11375.1</v>
      </c>
      <c r="I183" s="36">
        <f t="shared" si="83"/>
        <v>11375.1</v>
      </c>
    </row>
    <row r="184" spans="1:9" ht="33" x14ac:dyDescent="0.2">
      <c r="A184" s="59" t="s">
        <v>50</v>
      </c>
      <c r="B184" s="66" t="s">
        <v>48</v>
      </c>
      <c r="C184" s="21">
        <v>8</v>
      </c>
      <c r="D184" s="21">
        <v>1</v>
      </c>
      <c r="E184" s="66" t="s">
        <v>156</v>
      </c>
      <c r="F184" s="26" t="s">
        <v>51</v>
      </c>
      <c r="G184" s="36">
        <f t="shared" ref="G184:I184" si="84">G186</f>
        <v>11375.1</v>
      </c>
      <c r="H184" s="36">
        <f t="shared" si="84"/>
        <v>11375.1</v>
      </c>
      <c r="I184" s="36">
        <f t="shared" si="84"/>
        <v>11375.1</v>
      </c>
    </row>
    <row r="185" spans="1:9" ht="16.5" x14ac:dyDescent="0.2">
      <c r="A185" s="59" t="s">
        <v>52</v>
      </c>
      <c r="B185" s="66" t="s">
        <v>48</v>
      </c>
      <c r="C185" s="21">
        <v>8</v>
      </c>
      <c r="D185" s="21">
        <v>1</v>
      </c>
      <c r="E185" s="20" t="s">
        <v>156</v>
      </c>
      <c r="F185" s="26" t="s">
        <v>53</v>
      </c>
      <c r="G185" s="36">
        <f t="shared" ref="G185:I185" si="85">G186</f>
        <v>11375.1</v>
      </c>
      <c r="H185" s="36">
        <f t="shared" si="85"/>
        <v>11375.1</v>
      </c>
      <c r="I185" s="36">
        <f t="shared" si="85"/>
        <v>11375.1</v>
      </c>
    </row>
    <row r="186" spans="1:9" ht="49.5" x14ac:dyDescent="0.2">
      <c r="A186" s="78" t="s">
        <v>63</v>
      </c>
      <c r="B186" s="31" t="s">
        <v>48</v>
      </c>
      <c r="C186" s="79">
        <v>8</v>
      </c>
      <c r="D186" s="79">
        <v>1</v>
      </c>
      <c r="E186" s="79" t="s">
        <v>156</v>
      </c>
      <c r="F186" s="31" t="s">
        <v>34</v>
      </c>
      <c r="G186" s="42">
        <v>11375.1</v>
      </c>
      <c r="H186" s="42">
        <v>11375.1</v>
      </c>
      <c r="I186" s="42">
        <v>11375.1</v>
      </c>
    </row>
    <row r="187" spans="1:9" ht="49.5" x14ac:dyDescent="0.2">
      <c r="A187" s="80" t="s">
        <v>118</v>
      </c>
      <c r="B187" s="26" t="s">
        <v>48</v>
      </c>
      <c r="C187" s="21">
        <v>8</v>
      </c>
      <c r="D187" s="21">
        <v>1</v>
      </c>
      <c r="E187" s="26" t="s">
        <v>113</v>
      </c>
      <c r="F187" s="26"/>
      <c r="G187" s="36">
        <f>G188</f>
        <v>11130.8</v>
      </c>
      <c r="H187" s="36">
        <f>H188</f>
        <v>11130.8</v>
      </c>
      <c r="I187" s="36">
        <f>I188</f>
        <v>11130.8</v>
      </c>
    </row>
    <row r="188" spans="1:9" ht="33" x14ac:dyDescent="0.2">
      <c r="A188" s="59" t="s">
        <v>50</v>
      </c>
      <c r="B188" s="66" t="s">
        <v>48</v>
      </c>
      <c r="C188" s="21">
        <v>8</v>
      </c>
      <c r="D188" s="21">
        <v>1</v>
      </c>
      <c r="E188" s="26" t="s">
        <v>113</v>
      </c>
      <c r="F188" s="26" t="s">
        <v>51</v>
      </c>
      <c r="G188" s="36">
        <f>G190</f>
        <v>11130.8</v>
      </c>
      <c r="H188" s="36">
        <f>H190</f>
        <v>11130.8</v>
      </c>
      <c r="I188" s="36">
        <f>I190</f>
        <v>11130.8</v>
      </c>
    </row>
    <row r="189" spans="1:9" ht="16.5" x14ac:dyDescent="0.2">
      <c r="A189" s="59" t="s">
        <v>52</v>
      </c>
      <c r="B189" s="66" t="s">
        <v>48</v>
      </c>
      <c r="C189" s="21">
        <v>8</v>
      </c>
      <c r="D189" s="21">
        <v>1</v>
      </c>
      <c r="E189" s="26" t="s">
        <v>113</v>
      </c>
      <c r="F189" s="26" t="s">
        <v>53</v>
      </c>
      <c r="G189" s="36">
        <f>G190</f>
        <v>11130.8</v>
      </c>
      <c r="H189" s="36">
        <f>H190</f>
        <v>11130.8</v>
      </c>
      <c r="I189" s="36">
        <f>I190</f>
        <v>11130.8</v>
      </c>
    </row>
    <row r="190" spans="1:9" ht="49.5" x14ac:dyDescent="0.2">
      <c r="A190" s="78" t="s">
        <v>63</v>
      </c>
      <c r="B190" s="31" t="s">
        <v>48</v>
      </c>
      <c r="C190" s="79">
        <v>8</v>
      </c>
      <c r="D190" s="79">
        <v>1</v>
      </c>
      <c r="E190" s="79" t="s">
        <v>113</v>
      </c>
      <c r="F190" s="31" t="s">
        <v>34</v>
      </c>
      <c r="G190" s="42">
        <v>11130.8</v>
      </c>
      <c r="H190" s="42">
        <v>11130.8</v>
      </c>
      <c r="I190" s="42">
        <v>11130.8</v>
      </c>
    </row>
    <row r="191" spans="1:9" ht="33" x14ac:dyDescent="0.2">
      <c r="A191" s="81" t="s">
        <v>66</v>
      </c>
      <c r="B191" s="66" t="s">
        <v>48</v>
      </c>
      <c r="C191" s="21">
        <v>8</v>
      </c>
      <c r="D191" s="21">
        <v>1</v>
      </c>
      <c r="E191" s="66" t="s">
        <v>90</v>
      </c>
      <c r="F191" s="26"/>
      <c r="G191" s="36">
        <f t="shared" ref="G191:I191" si="86">G192+G196</f>
        <v>33959.5</v>
      </c>
      <c r="H191" s="36">
        <f t="shared" si="86"/>
        <v>33959.5</v>
      </c>
      <c r="I191" s="36">
        <f t="shared" si="86"/>
        <v>33959.5</v>
      </c>
    </row>
    <row r="192" spans="1:9" ht="33" x14ac:dyDescent="0.2">
      <c r="A192" s="81" t="s">
        <v>66</v>
      </c>
      <c r="B192" s="66" t="s">
        <v>48</v>
      </c>
      <c r="C192" s="21">
        <v>8</v>
      </c>
      <c r="D192" s="21">
        <v>1</v>
      </c>
      <c r="E192" s="66" t="s">
        <v>158</v>
      </c>
      <c r="F192" s="26"/>
      <c r="G192" s="36">
        <f t="shared" ref="G192:I194" si="87">G193</f>
        <v>18654.599999999999</v>
      </c>
      <c r="H192" s="36">
        <f t="shared" si="87"/>
        <v>18654.599999999999</v>
      </c>
      <c r="I192" s="36">
        <f t="shared" si="87"/>
        <v>18654.599999999999</v>
      </c>
    </row>
    <row r="193" spans="1:9" ht="33" x14ac:dyDescent="0.2">
      <c r="A193" s="59" t="s">
        <v>50</v>
      </c>
      <c r="B193" s="66" t="s">
        <v>48</v>
      </c>
      <c r="C193" s="21">
        <v>8</v>
      </c>
      <c r="D193" s="21">
        <v>1</v>
      </c>
      <c r="E193" s="66" t="s">
        <v>158</v>
      </c>
      <c r="F193" s="26" t="s">
        <v>51</v>
      </c>
      <c r="G193" s="36">
        <f t="shared" si="87"/>
        <v>18654.599999999999</v>
      </c>
      <c r="H193" s="36">
        <f t="shared" si="87"/>
        <v>18654.599999999999</v>
      </c>
      <c r="I193" s="36">
        <f t="shared" si="87"/>
        <v>18654.599999999999</v>
      </c>
    </row>
    <row r="194" spans="1:9" ht="16.5" x14ac:dyDescent="0.2">
      <c r="A194" s="59" t="s">
        <v>52</v>
      </c>
      <c r="B194" s="66" t="s">
        <v>48</v>
      </c>
      <c r="C194" s="21">
        <v>8</v>
      </c>
      <c r="D194" s="21">
        <v>1</v>
      </c>
      <c r="E194" s="66" t="s">
        <v>158</v>
      </c>
      <c r="F194" s="26" t="s">
        <v>53</v>
      </c>
      <c r="G194" s="36">
        <f t="shared" si="87"/>
        <v>18654.599999999999</v>
      </c>
      <c r="H194" s="36">
        <f t="shared" si="87"/>
        <v>18654.599999999999</v>
      </c>
      <c r="I194" s="36">
        <f t="shared" si="87"/>
        <v>18654.599999999999</v>
      </c>
    </row>
    <row r="195" spans="1:9" ht="49.5" x14ac:dyDescent="0.2">
      <c r="A195" s="78" t="s">
        <v>63</v>
      </c>
      <c r="B195" s="31" t="s">
        <v>48</v>
      </c>
      <c r="C195" s="79">
        <v>8</v>
      </c>
      <c r="D195" s="79">
        <v>1</v>
      </c>
      <c r="E195" s="82" t="s">
        <v>158</v>
      </c>
      <c r="F195" s="31" t="s">
        <v>34</v>
      </c>
      <c r="G195" s="42">
        <v>18654.599999999999</v>
      </c>
      <c r="H195" s="42">
        <v>18654.599999999999</v>
      </c>
      <c r="I195" s="42">
        <v>18654.599999999999</v>
      </c>
    </row>
    <row r="196" spans="1:9" ht="49.5" x14ac:dyDescent="0.2">
      <c r="A196" s="80" t="s">
        <v>118</v>
      </c>
      <c r="B196" s="26" t="s">
        <v>48</v>
      </c>
      <c r="C196" s="21">
        <v>8</v>
      </c>
      <c r="D196" s="21">
        <v>1</v>
      </c>
      <c r="E196" s="26" t="s">
        <v>114</v>
      </c>
      <c r="F196" s="26"/>
      <c r="G196" s="36">
        <f>G197</f>
        <v>15304.9</v>
      </c>
      <c r="H196" s="36">
        <f>H197</f>
        <v>15304.9</v>
      </c>
      <c r="I196" s="36">
        <f>I197</f>
        <v>15304.9</v>
      </c>
    </row>
    <row r="197" spans="1:9" ht="33" x14ac:dyDescent="0.2">
      <c r="A197" s="59" t="s">
        <v>50</v>
      </c>
      <c r="B197" s="66" t="s">
        <v>48</v>
      </c>
      <c r="C197" s="21">
        <v>8</v>
      </c>
      <c r="D197" s="21">
        <v>1</v>
      </c>
      <c r="E197" s="26" t="s">
        <v>114</v>
      </c>
      <c r="F197" s="26" t="s">
        <v>51</v>
      </c>
      <c r="G197" s="36">
        <f>G199</f>
        <v>15304.9</v>
      </c>
      <c r="H197" s="36">
        <f>H199</f>
        <v>15304.9</v>
      </c>
      <c r="I197" s="36">
        <f>I199</f>
        <v>15304.9</v>
      </c>
    </row>
    <row r="198" spans="1:9" ht="16.5" x14ac:dyDescent="0.2">
      <c r="A198" s="59" t="s">
        <v>52</v>
      </c>
      <c r="B198" s="66" t="s">
        <v>48</v>
      </c>
      <c r="C198" s="21">
        <v>8</v>
      </c>
      <c r="D198" s="21">
        <v>1</v>
      </c>
      <c r="E198" s="26" t="s">
        <v>114</v>
      </c>
      <c r="F198" s="26" t="s">
        <v>53</v>
      </c>
      <c r="G198" s="36">
        <f>G199</f>
        <v>15304.9</v>
      </c>
      <c r="H198" s="36">
        <f>H199</f>
        <v>15304.9</v>
      </c>
      <c r="I198" s="36">
        <f>I199</f>
        <v>15304.9</v>
      </c>
    </row>
    <row r="199" spans="1:9" ht="49.5" x14ac:dyDescent="0.2">
      <c r="A199" s="78" t="s">
        <v>63</v>
      </c>
      <c r="B199" s="31" t="s">
        <v>48</v>
      </c>
      <c r="C199" s="79">
        <v>8</v>
      </c>
      <c r="D199" s="79">
        <v>1</v>
      </c>
      <c r="E199" s="79" t="s">
        <v>114</v>
      </c>
      <c r="F199" s="31" t="s">
        <v>34</v>
      </c>
      <c r="G199" s="42">
        <v>15304.9</v>
      </c>
      <c r="H199" s="42">
        <v>15304.9</v>
      </c>
      <c r="I199" s="42">
        <v>15304.9</v>
      </c>
    </row>
    <row r="200" spans="1:9" ht="16.5" x14ac:dyDescent="0.2">
      <c r="A200" s="25" t="s">
        <v>162</v>
      </c>
      <c r="B200" s="26" t="s">
        <v>48</v>
      </c>
      <c r="C200" s="21">
        <v>8</v>
      </c>
      <c r="D200" s="21">
        <v>1</v>
      </c>
      <c r="E200" s="21" t="s">
        <v>163</v>
      </c>
      <c r="F200" s="26"/>
      <c r="G200" s="36">
        <f t="shared" ref="G200:I203" si="88">G201</f>
        <v>1500</v>
      </c>
      <c r="H200" s="36">
        <f t="shared" si="88"/>
        <v>0</v>
      </c>
      <c r="I200" s="36">
        <f t="shared" si="88"/>
        <v>0</v>
      </c>
    </row>
    <row r="201" spans="1:9" ht="16.5" x14ac:dyDescent="0.2">
      <c r="A201" s="25" t="s">
        <v>162</v>
      </c>
      <c r="B201" s="26" t="s">
        <v>48</v>
      </c>
      <c r="C201" s="21">
        <v>8</v>
      </c>
      <c r="D201" s="21">
        <v>1</v>
      </c>
      <c r="E201" s="21" t="s">
        <v>164</v>
      </c>
      <c r="F201" s="26"/>
      <c r="G201" s="36">
        <f t="shared" si="88"/>
        <v>1500</v>
      </c>
      <c r="H201" s="36">
        <f t="shared" si="88"/>
        <v>0</v>
      </c>
      <c r="I201" s="36">
        <f t="shared" si="88"/>
        <v>0</v>
      </c>
    </row>
    <row r="202" spans="1:9" ht="33" x14ac:dyDescent="0.2">
      <c r="A202" s="59" t="s">
        <v>50</v>
      </c>
      <c r="B202" s="26" t="s">
        <v>48</v>
      </c>
      <c r="C202" s="21">
        <v>8</v>
      </c>
      <c r="D202" s="21">
        <v>1</v>
      </c>
      <c r="E202" s="21" t="s">
        <v>164</v>
      </c>
      <c r="F202" s="26" t="s">
        <v>51</v>
      </c>
      <c r="G202" s="36">
        <f t="shared" si="88"/>
        <v>1500</v>
      </c>
      <c r="H202" s="36">
        <f t="shared" si="88"/>
        <v>0</v>
      </c>
      <c r="I202" s="36">
        <f t="shared" si="88"/>
        <v>0</v>
      </c>
    </row>
    <row r="203" spans="1:9" ht="16.5" x14ac:dyDescent="0.2">
      <c r="A203" s="59" t="s">
        <v>52</v>
      </c>
      <c r="B203" s="26" t="s">
        <v>48</v>
      </c>
      <c r="C203" s="21">
        <v>8</v>
      </c>
      <c r="D203" s="21">
        <v>1</v>
      </c>
      <c r="E203" s="21" t="s">
        <v>164</v>
      </c>
      <c r="F203" s="26" t="s">
        <v>53</v>
      </c>
      <c r="G203" s="36">
        <f t="shared" si="88"/>
        <v>1500</v>
      </c>
      <c r="H203" s="36">
        <f t="shared" si="88"/>
        <v>0</v>
      </c>
      <c r="I203" s="36">
        <f t="shared" si="88"/>
        <v>0</v>
      </c>
    </row>
    <row r="204" spans="1:9" ht="16.5" x14ac:dyDescent="0.2">
      <c r="A204" s="78" t="s">
        <v>115</v>
      </c>
      <c r="B204" s="31" t="s">
        <v>48</v>
      </c>
      <c r="C204" s="79">
        <v>8</v>
      </c>
      <c r="D204" s="79">
        <v>1</v>
      </c>
      <c r="E204" s="79" t="s">
        <v>164</v>
      </c>
      <c r="F204" s="31" t="s">
        <v>116</v>
      </c>
      <c r="G204" s="42">
        <v>1500</v>
      </c>
      <c r="H204" s="42">
        <v>0</v>
      </c>
      <c r="I204" s="42">
        <v>0</v>
      </c>
    </row>
    <row r="205" spans="1:9" ht="33" x14ac:dyDescent="0.2">
      <c r="A205" s="25" t="s">
        <v>169</v>
      </c>
      <c r="B205" s="26" t="s">
        <v>48</v>
      </c>
      <c r="C205" s="21">
        <v>8</v>
      </c>
      <c r="D205" s="21">
        <v>1</v>
      </c>
      <c r="E205" s="21" t="s">
        <v>167</v>
      </c>
      <c r="F205" s="26"/>
      <c r="G205" s="36">
        <f t="shared" ref="G205:I208" si="89">G206</f>
        <v>800</v>
      </c>
      <c r="H205" s="36">
        <f t="shared" si="89"/>
        <v>0</v>
      </c>
      <c r="I205" s="36">
        <f t="shared" si="89"/>
        <v>0</v>
      </c>
    </row>
    <row r="206" spans="1:9" ht="33" x14ac:dyDescent="0.2">
      <c r="A206" s="25" t="s">
        <v>169</v>
      </c>
      <c r="B206" s="26" t="s">
        <v>48</v>
      </c>
      <c r="C206" s="21">
        <v>8</v>
      </c>
      <c r="D206" s="21">
        <v>1</v>
      </c>
      <c r="E206" s="21" t="s">
        <v>168</v>
      </c>
      <c r="F206" s="26"/>
      <c r="G206" s="36">
        <f t="shared" si="89"/>
        <v>800</v>
      </c>
      <c r="H206" s="36">
        <f t="shared" si="89"/>
        <v>0</v>
      </c>
      <c r="I206" s="36">
        <f t="shared" si="89"/>
        <v>0</v>
      </c>
    </row>
    <row r="207" spans="1:9" ht="33" x14ac:dyDescent="0.2">
      <c r="A207" s="59" t="s">
        <v>50</v>
      </c>
      <c r="B207" s="26" t="s">
        <v>48</v>
      </c>
      <c r="C207" s="21">
        <v>8</v>
      </c>
      <c r="D207" s="21">
        <v>1</v>
      </c>
      <c r="E207" s="21" t="s">
        <v>168</v>
      </c>
      <c r="F207" s="26" t="s">
        <v>51</v>
      </c>
      <c r="G207" s="36">
        <f t="shared" si="89"/>
        <v>800</v>
      </c>
      <c r="H207" s="36">
        <f t="shared" si="89"/>
        <v>0</v>
      </c>
      <c r="I207" s="36">
        <f t="shared" si="89"/>
        <v>0</v>
      </c>
    </row>
    <row r="208" spans="1:9" ht="16.5" x14ac:dyDescent="0.2">
      <c r="A208" s="59" t="s">
        <v>52</v>
      </c>
      <c r="B208" s="26" t="s">
        <v>48</v>
      </c>
      <c r="C208" s="21">
        <v>8</v>
      </c>
      <c r="D208" s="21">
        <v>1</v>
      </c>
      <c r="E208" s="21" t="s">
        <v>168</v>
      </c>
      <c r="F208" s="26" t="s">
        <v>53</v>
      </c>
      <c r="G208" s="36">
        <f t="shared" si="89"/>
        <v>800</v>
      </c>
      <c r="H208" s="36">
        <f t="shared" si="89"/>
        <v>0</v>
      </c>
      <c r="I208" s="36">
        <f t="shared" si="89"/>
        <v>0</v>
      </c>
    </row>
    <row r="209" spans="1:9" ht="16.5" x14ac:dyDescent="0.2">
      <c r="A209" s="78" t="s">
        <v>115</v>
      </c>
      <c r="B209" s="31" t="s">
        <v>48</v>
      </c>
      <c r="C209" s="79">
        <v>8</v>
      </c>
      <c r="D209" s="79">
        <v>1</v>
      </c>
      <c r="E209" s="79" t="s">
        <v>168</v>
      </c>
      <c r="F209" s="31" t="s">
        <v>116</v>
      </c>
      <c r="G209" s="42">
        <v>800</v>
      </c>
      <c r="H209" s="42">
        <v>0</v>
      </c>
      <c r="I209" s="42">
        <v>0</v>
      </c>
    </row>
    <row r="210" spans="1:9" ht="16.5" x14ac:dyDescent="0.2">
      <c r="A210" s="48" t="s">
        <v>72</v>
      </c>
      <c r="B210" s="74">
        <v>956</v>
      </c>
      <c r="C210" s="75">
        <v>8</v>
      </c>
      <c r="D210" s="75">
        <v>2</v>
      </c>
      <c r="E210" s="26"/>
      <c r="F210" s="74"/>
      <c r="G210" s="36">
        <f t="shared" ref="G210:I210" si="90">G211</f>
        <v>23830.9</v>
      </c>
      <c r="H210" s="36">
        <f t="shared" si="90"/>
        <v>21449.5</v>
      </c>
      <c r="I210" s="36">
        <f t="shared" si="90"/>
        <v>21449.5</v>
      </c>
    </row>
    <row r="211" spans="1:9" ht="16.5" x14ac:dyDescent="0.2">
      <c r="A211" s="25" t="s">
        <v>147</v>
      </c>
      <c r="B211" s="26" t="s">
        <v>48</v>
      </c>
      <c r="C211" s="21">
        <v>8</v>
      </c>
      <c r="D211" s="21">
        <v>2</v>
      </c>
      <c r="E211" s="26" t="s">
        <v>88</v>
      </c>
      <c r="F211" s="26"/>
      <c r="G211" s="49">
        <f>G212+G222+G231+G217</f>
        <v>23830.9</v>
      </c>
      <c r="H211" s="49">
        <f t="shared" ref="H211:I211" si="91">H212+H222+H231+H217</f>
        <v>21449.5</v>
      </c>
      <c r="I211" s="49">
        <f t="shared" si="91"/>
        <v>21449.5</v>
      </c>
    </row>
    <row r="212" spans="1:9" ht="16.5" x14ac:dyDescent="0.2">
      <c r="A212" s="81" t="s">
        <v>175</v>
      </c>
      <c r="B212" s="66" t="s">
        <v>48</v>
      </c>
      <c r="C212" s="21">
        <v>8</v>
      </c>
      <c r="D212" s="21">
        <v>2</v>
      </c>
      <c r="E212" s="26" t="s">
        <v>173</v>
      </c>
      <c r="F212" s="26"/>
      <c r="G212" s="36">
        <f>G213</f>
        <v>1747.7</v>
      </c>
      <c r="H212" s="36">
        <f t="shared" ref="H212:I212" si="92">H213</f>
        <v>0</v>
      </c>
      <c r="I212" s="36">
        <f t="shared" si="92"/>
        <v>0</v>
      </c>
    </row>
    <row r="213" spans="1:9" ht="16.5" x14ac:dyDescent="0.2">
      <c r="A213" s="81" t="s">
        <v>175</v>
      </c>
      <c r="B213" s="66" t="s">
        <v>48</v>
      </c>
      <c r="C213" s="21">
        <v>8</v>
      </c>
      <c r="D213" s="21">
        <v>2</v>
      </c>
      <c r="E213" s="26" t="s">
        <v>174</v>
      </c>
      <c r="F213" s="26"/>
      <c r="G213" s="36">
        <f t="shared" ref="G213:G215" si="93">G214</f>
        <v>1747.7</v>
      </c>
      <c r="H213" s="36">
        <f t="shared" ref="H213:H215" si="94">H214</f>
        <v>0</v>
      </c>
      <c r="I213" s="36">
        <f t="shared" ref="I213:I215" si="95">I214</f>
        <v>0</v>
      </c>
    </row>
    <row r="214" spans="1:9" ht="33" x14ac:dyDescent="0.2">
      <c r="A214" s="59" t="s">
        <v>50</v>
      </c>
      <c r="B214" s="66" t="s">
        <v>48</v>
      </c>
      <c r="C214" s="21">
        <v>8</v>
      </c>
      <c r="D214" s="21">
        <v>2</v>
      </c>
      <c r="E214" s="26" t="s">
        <v>174</v>
      </c>
      <c r="F214" s="26" t="s">
        <v>51</v>
      </c>
      <c r="G214" s="36">
        <f t="shared" si="93"/>
        <v>1747.7</v>
      </c>
      <c r="H214" s="36">
        <f t="shared" si="94"/>
        <v>0</v>
      </c>
      <c r="I214" s="36">
        <f t="shared" si="95"/>
        <v>0</v>
      </c>
    </row>
    <row r="215" spans="1:9" ht="16.5" x14ac:dyDescent="0.2">
      <c r="A215" s="59" t="s">
        <v>69</v>
      </c>
      <c r="B215" s="66" t="s">
        <v>48</v>
      </c>
      <c r="C215" s="21">
        <v>8</v>
      </c>
      <c r="D215" s="21">
        <v>2</v>
      </c>
      <c r="E215" s="26" t="s">
        <v>174</v>
      </c>
      <c r="F215" s="26" t="s">
        <v>68</v>
      </c>
      <c r="G215" s="36">
        <f t="shared" si="93"/>
        <v>1747.7</v>
      </c>
      <c r="H215" s="36">
        <f t="shared" si="94"/>
        <v>0</v>
      </c>
      <c r="I215" s="36">
        <f t="shared" si="95"/>
        <v>0</v>
      </c>
    </row>
    <row r="216" spans="1:9" ht="16.5" x14ac:dyDescent="0.2">
      <c r="A216" s="78" t="s">
        <v>139</v>
      </c>
      <c r="B216" s="31" t="s">
        <v>48</v>
      </c>
      <c r="C216" s="79">
        <v>8</v>
      </c>
      <c r="D216" s="79">
        <v>2</v>
      </c>
      <c r="E216" s="79" t="s">
        <v>174</v>
      </c>
      <c r="F216" s="31" t="s">
        <v>138</v>
      </c>
      <c r="G216" s="42">
        <v>1747.7</v>
      </c>
      <c r="H216" s="42">
        <v>0</v>
      </c>
      <c r="I216" s="42">
        <v>0</v>
      </c>
    </row>
    <row r="217" spans="1:9" ht="33" x14ac:dyDescent="0.2">
      <c r="A217" s="81" t="s">
        <v>157</v>
      </c>
      <c r="B217" s="66" t="s">
        <v>48</v>
      </c>
      <c r="C217" s="21">
        <v>8</v>
      </c>
      <c r="D217" s="21">
        <v>2</v>
      </c>
      <c r="E217" s="26" t="s">
        <v>144</v>
      </c>
      <c r="F217" s="26"/>
      <c r="G217" s="36">
        <f>G218</f>
        <v>473.7</v>
      </c>
      <c r="H217" s="36">
        <f t="shared" ref="H217:I217" si="96">H218</f>
        <v>0</v>
      </c>
      <c r="I217" s="36">
        <f t="shared" si="96"/>
        <v>0</v>
      </c>
    </row>
    <row r="218" spans="1:9" ht="16.5" x14ac:dyDescent="0.2">
      <c r="A218" s="81" t="s">
        <v>175</v>
      </c>
      <c r="B218" s="66" t="s">
        <v>48</v>
      </c>
      <c r="C218" s="21">
        <v>8</v>
      </c>
      <c r="D218" s="21">
        <v>2</v>
      </c>
      <c r="E218" s="26" t="s">
        <v>117</v>
      </c>
      <c r="F218" s="26"/>
      <c r="G218" s="36">
        <f t="shared" ref="G218:I220" si="97">G219</f>
        <v>473.7</v>
      </c>
      <c r="H218" s="36">
        <f t="shared" si="97"/>
        <v>0</v>
      </c>
      <c r="I218" s="36">
        <f t="shared" si="97"/>
        <v>0</v>
      </c>
    </row>
    <row r="219" spans="1:9" ht="33" x14ac:dyDescent="0.2">
      <c r="A219" s="59" t="s">
        <v>50</v>
      </c>
      <c r="B219" s="66" t="s">
        <v>48</v>
      </c>
      <c r="C219" s="21">
        <v>8</v>
      </c>
      <c r="D219" s="21">
        <v>2</v>
      </c>
      <c r="E219" s="26" t="s">
        <v>117</v>
      </c>
      <c r="F219" s="26" t="s">
        <v>51</v>
      </c>
      <c r="G219" s="36">
        <f t="shared" si="97"/>
        <v>473.7</v>
      </c>
      <c r="H219" s="36">
        <f t="shared" si="97"/>
        <v>0</v>
      </c>
      <c r="I219" s="36">
        <f t="shared" si="97"/>
        <v>0</v>
      </c>
    </row>
    <row r="220" spans="1:9" ht="16.5" x14ac:dyDescent="0.2">
      <c r="A220" s="59" t="s">
        <v>69</v>
      </c>
      <c r="B220" s="66" t="s">
        <v>48</v>
      </c>
      <c r="C220" s="21">
        <v>8</v>
      </c>
      <c r="D220" s="21">
        <v>2</v>
      </c>
      <c r="E220" s="26" t="s">
        <v>117</v>
      </c>
      <c r="F220" s="26" t="s">
        <v>68</v>
      </c>
      <c r="G220" s="49">
        <f t="shared" si="97"/>
        <v>473.7</v>
      </c>
      <c r="H220" s="49">
        <f t="shared" si="97"/>
        <v>0</v>
      </c>
      <c r="I220" s="49">
        <f t="shared" si="97"/>
        <v>0</v>
      </c>
    </row>
    <row r="221" spans="1:9" ht="16.5" x14ac:dyDescent="0.2">
      <c r="A221" s="78" t="s">
        <v>139</v>
      </c>
      <c r="B221" s="31" t="s">
        <v>48</v>
      </c>
      <c r="C221" s="79">
        <v>8</v>
      </c>
      <c r="D221" s="79">
        <v>2</v>
      </c>
      <c r="E221" s="79" t="s">
        <v>117</v>
      </c>
      <c r="F221" s="31" t="s">
        <v>138</v>
      </c>
      <c r="G221" s="42">
        <v>473.7</v>
      </c>
      <c r="H221" s="42">
        <v>0</v>
      </c>
      <c r="I221" s="42">
        <v>0</v>
      </c>
    </row>
    <row r="222" spans="1:9" ht="33" x14ac:dyDescent="0.2">
      <c r="A222" s="59" t="s">
        <v>66</v>
      </c>
      <c r="B222" s="66" t="s">
        <v>48</v>
      </c>
      <c r="C222" s="75">
        <v>8</v>
      </c>
      <c r="D222" s="75">
        <v>2</v>
      </c>
      <c r="E222" s="66" t="s">
        <v>90</v>
      </c>
      <c r="F222" s="66"/>
      <c r="G222" s="36">
        <f t="shared" ref="G222:I222" si="98">G223+G227</f>
        <v>21449.5</v>
      </c>
      <c r="H222" s="36">
        <f t="shared" si="98"/>
        <v>21449.5</v>
      </c>
      <c r="I222" s="36">
        <f t="shared" si="98"/>
        <v>21449.5</v>
      </c>
    </row>
    <row r="223" spans="1:9" ht="33" x14ac:dyDescent="0.2">
      <c r="A223" s="59" t="s">
        <v>66</v>
      </c>
      <c r="B223" s="66" t="s">
        <v>48</v>
      </c>
      <c r="C223" s="75">
        <v>8</v>
      </c>
      <c r="D223" s="75">
        <v>2</v>
      </c>
      <c r="E223" s="66" t="s">
        <v>158</v>
      </c>
      <c r="F223" s="66"/>
      <c r="G223" s="36">
        <f t="shared" ref="G223:I223" si="99">G225</f>
        <v>13101.4</v>
      </c>
      <c r="H223" s="36">
        <f t="shared" si="99"/>
        <v>13101.4</v>
      </c>
      <c r="I223" s="36">
        <f t="shared" si="99"/>
        <v>13101.4</v>
      </c>
    </row>
    <row r="224" spans="1:9" ht="33" x14ac:dyDescent="0.2">
      <c r="A224" s="59" t="s">
        <v>50</v>
      </c>
      <c r="B224" s="66" t="s">
        <v>48</v>
      </c>
      <c r="C224" s="75">
        <v>8</v>
      </c>
      <c r="D224" s="75">
        <v>2</v>
      </c>
      <c r="E224" s="66" t="s">
        <v>158</v>
      </c>
      <c r="F224" s="66" t="s">
        <v>51</v>
      </c>
      <c r="G224" s="36">
        <f t="shared" ref="G224:I225" si="100">G225</f>
        <v>13101.4</v>
      </c>
      <c r="H224" s="36">
        <f t="shared" si="100"/>
        <v>13101.4</v>
      </c>
      <c r="I224" s="36">
        <f t="shared" si="100"/>
        <v>13101.4</v>
      </c>
    </row>
    <row r="225" spans="1:9" ht="16.5" x14ac:dyDescent="0.2">
      <c r="A225" s="59" t="s">
        <v>69</v>
      </c>
      <c r="B225" s="66" t="s">
        <v>48</v>
      </c>
      <c r="C225" s="21">
        <v>8</v>
      </c>
      <c r="D225" s="21">
        <v>2</v>
      </c>
      <c r="E225" s="66" t="s">
        <v>158</v>
      </c>
      <c r="F225" s="26" t="s">
        <v>68</v>
      </c>
      <c r="G225" s="36">
        <f t="shared" si="100"/>
        <v>13101.4</v>
      </c>
      <c r="H225" s="36">
        <f t="shared" si="100"/>
        <v>13101.4</v>
      </c>
      <c r="I225" s="36">
        <f t="shared" si="100"/>
        <v>13101.4</v>
      </c>
    </row>
    <row r="226" spans="1:9" ht="49.5" x14ac:dyDescent="0.2">
      <c r="A226" s="78" t="s">
        <v>71</v>
      </c>
      <c r="B226" s="31" t="s">
        <v>48</v>
      </c>
      <c r="C226" s="79">
        <v>8</v>
      </c>
      <c r="D226" s="79">
        <v>2</v>
      </c>
      <c r="E226" s="31" t="s">
        <v>158</v>
      </c>
      <c r="F226" s="31" t="s">
        <v>70</v>
      </c>
      <c r="G226" s="42">
        <v>13101.4</v>
      </c>
      <c r="H226" s="42">
        <v>13101.4</v>
      </c>
      <c r="I226" s="42">
        <v>13101.4</v>
      </c>
    </row>
    <row r="227" spans="1:9" ht="49.5" x14ac:dyDescent="0.2">
      <c r="A227" s="80" t="s">
        <v>118</v>
      </c>
      <c r="B227" s="20" t="s">
        <v>48</v>
      </c>
      <c r="C227" s="83">
        <v>8</v>
      </c>
      <c r="D227" s="83">
        <v>2</v>
      </c>
      <c r="E227" s="20" t="s">
        <v>114</v>
      </c>
      <c r="F227" s="20"/>
      <c r="G227" s="36">
        <f>G228</f>
        <v>8348.1</v>
      </c>
      <c r="H227" s="36">
        <f>H228</f>
        <v>8348.1</v>
      </c>
      <c r="I227" s="36">
        <f>I228</f>
        <v>8348.1</v>
      </c>
    </row>
    <row r="228" spans="1:9" ht="33" x14ac:dyDescent="0.2">
      <c r="A228" s="59" t="s">
        <v>50</v>
      </c>
      <c r="B228" s="66" t="s">
        <v>48</v>
      </c>
      <c r="C228" s="83">
        <v>8</v>
      </c>
      <c r="D228" s="83">
        <v>2</v>
      </c>
      <c r="E228" s="20" t="s">
        <v>114</v>
      </c>
      <c r="F228" s="20" t="s">
        <v>51</v>
      </c>
      <c r="G228" s="24">
        <f>G230</f>
        <v>8348.1</v>
      </c>
      <c r="H228" s="24">
        <f>H230</f>
        <v>8348.1</v>
      </c>
      <c r="I228" s="24">
        <f>I230</f>
        <v>8348.1</v>
      </c>
    </row>
    <row r="229" spans="1:9" ht="16.5" x14ac:dyDescent="0.2">
      <c r="A229" s="59" t="s">
        <v>69</v>
      </c>
      <c r="B229" s="66" t="s">
        <v>48</v>
      </c>
      <c r="C229" s="83">
        <v>8</v>
      </c>
      <c r="D229" s="83">
        <v>2</v>
      </c>
      <c r="E229" s="20" t="s">
        <v>114</v>
      </c>
      <c r="F229" s="20" t="s">
        <v>68</v>
      </c>
      <c r="G229" s="24">
        <f>G230</f>
        <v>8348.1</v>
      </c>
      <c r="H229" s="24">
        <f>H230</f>
        <v>8348.1</v>
      </c>
      <c r="I229" s="24">
        <f>I230</f>
        <v>8348.1</v>
      </c>
    </row>
    <row r="230" spans="1:9" ht="66" x14ac:dyDescent="0.2">
      <c r="A230" s="78" t="s">
        <v>148</v>
      </c>
      <c r="B230" s="31" t="s">
        <v>48</v>
      </c>
      <c r="C230" s="79">
        <v>8</v>
      </c>
      <c r="D230" s="79">
        <v>2</v>
      </c>
      <c r="E230" s="79" t="s">
        <v>114</v>
      </c>
      <c r="F230" s="31" t="s">
        <v>70</v>
      </c>
      <c r="G230" s="42">
        <v>8348.1</v>
      </c>
      <c r="H230" s="42">
        <v>8348.1</v>
      </c>
      <c r="I230" s="42">
        <v>8348.1</v>
      </c>
    </row>
    <row r="231" spans="1:9" ht="16.5" x14ac:dyDescent="0.2">
      <c r="A231" s="25" t="s">
        <v>162</v>
      </c>
      <c r="B231" s="26" t="s">
        <v>48</v>
      </c>
      <c r="C231" s="21">
        <v>8</v>
      </c>
      <c r="D231" s="21">
        <v>2</v>
      </c>
      <c r="E231" s="21" t="s">
        <v>163</v>
      </c>
      <c r="F231" s="26"/>
      <c r="G231" s="36">
        <f t="shared" ref="G231:I233" si="101">G232</f>
        <v>160</v>
      </c>
      <c r="H231" s="36">
        <f t="shared" si="101"/>
        <v>0</v>
      </c>
      <c r="I231" s="36">
        <f t="shared" si="101"/>
        <v>0</v>
      </c>
    </row>
    <row r="232" spans="1:9" ht="16.5" x14ac:dyDescent="0.2">
      <c r="A232" s="25" t="s">
        <v>162</v>
      </c>
      <c r="B232" s="26" t="s">
        <v>48</v>
      </c>
      <c r="C232" s="21">
        <v>8</v>
      </c>
      <c r="D232" s="21">
        <v>2</v>
      </c>
      <c r="E232" s="21" t="s">
        <v>164</v>
      </c>
      <c r="F232" s="26"/>
      <c r="G232" s="36">
        <f t="shared" si="101"/>
        <v>160</v>
      </c>
      <c r="H232" s="36">
        <f t="shared" si="101"/>
        <v>0</v>
      </c>
      <c r="I232" s="36">
        <f t="shared" si="101"/>
        <v>0</v>
      </c>
    </row>
    <row r="233" spans="1:9" ht="33" x14ac:dyDescent="0.2">
      <c r="A233" s="59" t="s">
        <v>50</v>
      </c>
      <c r="B233" s="26" t="s">
        <v>48</v>
      </c>
      <c r="C233" s="21">
        <v>8</v>
      </c>
      <c r="D233" s="21">
        <v>2</v>
      </c>
      <c r="E233" s="21" t="s">
        <v>164</v>
      </c>
      <c r="F233" s="26" t="s">
        <v>51</v>
      </c>
      <c r="G233" s="36">
        <f t="shared" si="101"/>
        <v>160</v>
      </c>
      <c r="H233" s="36">
        <f t="shared" si="101"/>
        <v>0</v>
      </c>
      <c r="I233" s="36">
        <f t="shared" si="101"/>
        <v>0</v>
      </c>
    </row>
    <row r="234" spans="1:9" ht="16.5" x14ac:dyDescent="0.2">
      <c r="A234" s="59" t="s">
        <v>69</v>
      </c>
      <c r="B234" s="26" t="s">
        <v>48</v>
      </c>
      <c r="C234" s="21">
        <v>8</v>
      </c>
      <c r="D234" s="21">
        <v>2</v>
      </c>
      <c r="E234" s="21" t="s">
        <v>164</v>
      </c>
      <c r="F234" s="26" t="s">
        <v>68</v>
      </c>
      <c r="G234" s="36">
        <f>G235</f>
        <v>160</v>
      </c>
      <c r="H234" s="36">
        <f>H235</f>
        <v>0</v>
      </c>
      <c r="I234" s="36">
        <f>I235</f>
        <v>0</v>
      </c>
    </row>
    <row r="235" spans="1:9" ht="16.5" x14ac:dyDescent="0.2">
      <c r="A235" s="78" t="s">
        <v>139</v>
      </c>
      <c r="B235" s="31" t="s">
        <v>48</v>
      </c>
      <c r="C235" s="79">
        <v>8</v>
      </c>
      <c r="D235" s="79">
        <v>2</v>
      </c>
      <c r="E235" s="79" t="s">
        <v>164</v>
      </c>
      <c r="F235" s="31" t="s">
        <v>138</v>
      </c>
      <c r="G235" s="42">
        <v>160</v>
      </c>
      <c r="H235" s="42">
        <v>0</v>
      </c>
      <c r="I235" s="42">
        <v>0</v>
      </c>
    </row>
    <row r="236" spans="1:9" ht="33" x14ac:dyDescent="0.2">
      <c r="A236" s="84" t="s">
        <v>185</v>
      </c>
      <c r="B236" s="85" t="s">
        <v>186</v>
      </c>
      <c r="C236" s="86"/>
      <c r="D236" s="86"/>
      <c r="E236" s="85"/>
      <c r="F236" s="85"/>
      <c r="G236" s="15">
        <f t="shared" ref="G236:I236" si="102">G237</f>
        <v>100</v>
      </c>
      <c r="H236" s="15">
        <f t="shared" si="102"/>
        <v>100</v>
      </c>
      <c r="I236" s="15">
        <f t="shared" si="102"/>
        <v>100</v>
      </c>
    </row>
    <row r="237" spans="1:9" ht="16.5" x14ac:dyDescent="0.2">
      <c r="A237" s="43" t="s">
        <v>8</v>
      </c>
      <c r="B237" s="71">
        <v>963</v>
      </c>
      <c r="C237" s="72">
        <v>1</v>
      </c>
      <c r="D237" s="44" t="s">
        <v>25</v>
      </c>
      <c r="E237" s="73"/>
      <c r="F237" s="71"/>
      <c r="G237" s="12">
        <f t="shared" ref="G237:I238" si="103">G238</f>
        <v>100</v>
      </c>
      <c r="H237" s="12">
        <f t="shared" si="103"/>
        <v>100</v>
      </c>
      <c r="I237" s="12">
        <f t="shared" si="103"/>
        <v>100</v>
      </c>
    </row>
    <row r="238" spans="1:9" ht="16.5" x14ac:dyDescent="0.2">
      <c r="A238" s="48" t="s">
        <v>27</v>
      </c>
      <c r="B238" s="74">
        <v>963</v>
      </c>
      <c r="C238" s="75">
        <v>1</v>
      </c>
      <c r="D238" s="75">
        <v>13</v>
      </c>
      <c r="E238" s="76"/>
      <c r="F238" s="74"/>
      <c r="G238" s="24">
        <f>G239</f>
        <v>100</v>
      </c>
      <c r="H238" s="24">
        <f t="shared" si="103"/>
        <v>100</v>
      </c>
      <c r="I238" s="24">
        <f t="shared" si="103"/>
        <v>100</v>
      </c>
    </row>
    <row r="239" spans="1:9" ht="16.5" x14ac:dyDescent="0.2">
      <c r="A239" s="25" t="s">
        <v>216</v>
      </c>
      <c r="B239" s="74">
        <v>963</v>
      </c>
      <c r="C239" s="75">
        <v>1</v>
      </c>
      <c r="D239" s="75">
        <v>13</v>
      </c>
      <c r="E239" s="26" t="s">
        <v>217</v>
      </c>
      <c r="F239" s="26"/>
      <c r="G239" s="36">
        <f>G242</f>
        <v>100</v>
      </c>
      <c r="H239" s="36">
        <f>H242</f>
        <v>100</v>
      </c>
      <c r="I239" s="36">
        <f>I242</f>
        <v>100</v>
      </c>
    </row>
    <row r="240" spans="1:9" ht="16.5" x14ac:dyDescent="0.2">
      <c r="A240" s="77" t="s">
        <v>218</v>
      </c>
      <c r="B240" s="74">
        <v>963</v>
      </c>
      <c r="C240" s="75">
        <v>1</v>
      </c>
      <c r="D240" s="75">
        <v>13</v>
      </c>
      <c r="E240" s="20" t="s">
        <v>219</v>
      </c>
      <c r="F240" s="26"/>
      <c r="G240" s="36">
        <f>G241</f>
        <v>100</v>
      </c>
      <c r="H240" s="36">
        <f t="shared" ref="H240:I241" si="104">H241</f>
        <v>100</v>
      </c>
      <c r="I240" s="36">
        <f t="shared" si="104"/>
        <v>100</v>
      </c>
    </row>
    <row r="241" spans="1:9" ht="16.5" x14ac:dyDescent="0.2">
      <c r="A241" s="77" t="s">
        <v>220</v>
      </c>
      <c r="B241" s="74">
        <v>963</v>
      </c>
      <c r="C241" s="75">
        <v>1</v>
      </c>
      <c r="D241" s="75">
        <v>13</v>
      </c>
      <c r="E241" s="20" t="s">
        <v>221</v>
      </c>
      <c r="F241" s="26"/>
      <c r="G241" s="36">
        <f>G242</f>
        <v>100</v>
      </c>
      <c r="H241" s="36">
        <f t="shared" si="104"/>
        <v>100</v>
      </c>
      <c r="I241" s="36">
        <f t="shared" si="104"/>
        <v>100</v>
      </c>
    </row>
    <row r="242" spans="1:9" ht="16.5" x14ac:dyDescent="0.2">
      <c r="A242" s="77" t="s">
        <v>220</v>
      </c>
      <c r="B242" s="74">
        <v>963</v>
      </c>
      <c r="C242" s="75">
        <v>1</v>
      </c>
      <c r="D242" s="75">
        <v>13</v>
      </c>
      <c r="E242" s="66" t="s">
        <v>222</v>
      </c>
      <c r="F242" s="26"/>
      <c r="G242" s="36">
        <f t="shared" ref="G242:I242" si="105">G243</f>
        <v>100</v>
      </c>
      <c r="H242" s="36">
        <f t="shared" si="105"/>
        <v>100</v>
      </c>
      <c r="I242" s="36">
        <f t="shared" si="105"/>
        <v>100</v>
      </c>
    </row>
    <row r="243" spans="1:9" ht="33" x14ac:dyDescent="0.2">
      <c r="A243" s="28" t="s">
        <v>92</v>
      </c>
      <c r="B243" s="74">
        <v>963</v>
      </c>
      <c r="C243" s="75">
        <v>1</v>
      </c>
      <c r="D243" s="75">
        <v>13</v>
      </c>
      <c r="E243" s="66" t="s">
        <v>222</v>
      </c>
      <c r="F243" s="26" t="s">
        <v>38</v>
      </c>
      <c r="G243" s="36">
        <f t="shared" ref="G243:I243" si="106">G245</f>
        <v>100</v>
      </c>
      <c r="H243" s="36">
        <f t="shared" si="106"/>
        <v>100</v>
      </c>
      <c r="I243" s="36">
        <f t="shared" si="106"/>
        <v>100</v>
      </c>
    </row>
    <row r="244" spans="1:9" ht="33" x14ac:dyDescent="0.2">
      <c r="A244" s="28" t="s">
        <v>62</v>
      </c>
      <c r="B244" s="74">
        <v>963</v>
      </c>
      <c r="C244" s="75">
        <v>1</v>
      </c>
      <c r="D244" s="75">
        <v>13</v>
      </c>
      <c r="E244" s="66" t="s">
        <v>222</v>
      </c>
      <c r="F244" s="26" t="s">
        <v>39</v>
      </c>
      <c r="G244" s="36">
        <f t="shared" ref="G244:I244" si="107">G245</f>
        <v>100</v>
      </c>
      <c r="H244" s="36">
        <f t="shared" si="107"/>
        <v>100</v>
      </c>
      <c r="I244" s="36">
        <f t="shared" si="107"/>
        <v>100</v>
      </c>
    </row>
    <row r="245" spans="1:9" ht="16.5" x14ac:dyDescent="0.2">
      <c r="A245" s="30" t="s">
        <v>100</v>
      </c>
      <c r="B245" s="31">
        <v>963</v>
      </c>
      <c r="C245" s="79">
        <v>1</v>
      </c>
      <c r="D245" s="79">
        <v>13</v>
      </c>
      <c r="E245" s="100" t="s">
        <v>222</v>
      </c>
      <c r="F245" s="31" t="s">
        <v>31</v>
      </c>
      <c r="G245" s="42">
        <v>100</v>
      </c>
      <c r="H245" s="42">
        <v>100</v>
      </c>
      <c r="I245" s="42">
        <v>100</v>
      </c>
    </row>
    <row r="246" spans="1:9" ht="16.5" x14ac:dyDescent="0.2">
      <c r="A246" s="92"/>
      <c r="B246" s="93"/>
      <c r="C246" s="94"/>
      <c r="D246" s="94"/>
      <c r="E246" s="94"/>
      <c r="F246" s="93"/>
      <c r="G246" s="95"/>
      <c r="H246" s="95"/>
      <c r="I246" s="95"/>
    </row>
    <row r="251" spans="1:9" x14ac:dyDescent="0.2">
      <c r="G251" s="4"/>
    </row>
  </sheetData>
  <autoFilter ref="A8:F245"/>
  <customSheetViews>
    <customSheetView guid="{14BED54E-D9B1-4E29-81C8-D0FE0C9BD91D}" scale="90" showPageBreaks="1" showGridLines="0" printArea="1" showAutoFilter="1" showRuler="0">
      <selection activeCell="I4" sqref="I4"/>
      <pageMargins left="0.51181102362204722" right="0.31496062992125984" top="0.35433070866141736" bottom="0.35433070866141736" header="0" footer="0"/>
      <pageSetup paperSize="9" scale="55" orientation="portrait" r:id="rId1"/>
      <headerFooter alignWithMargins="0">
        <oddFooter>&amp;C&amp;P</oddFooter>
      </headerFooter>
      <autoFilter ref="A8:F245"/>
    </customSheetView>
    <customSheetView guid="{4CB2AD8A-1395-4EEB-B6E5-ACA1429CF0DB}" scale="90" showPageBreaks="1" showGridLines="0" printArea="1" showAutoFilter="1" showRuler="0">
      <selection activeCell="I4" sqref="I4"/>
      <pageMargins left="0.51181102362204722" right="0.31496062992125984" top="0.35433070866141736" bottom="0.35433070866141736" header="0" footer="0"/>
      <pageSetup paperSize="9" scale="55" orientation="portrait" r:id="rId2"/>
      <headerFooter alignWithMargins="0">
        <oddFooter>&amp;C&amp;P</oddFooter>
      </headerFooter>
      <autoFilter ref="A8:F245"/>
    </customSheetView>
    <customSheetView guid="{4CB36178-0A6F-447C-83EC-B61FCF745B34}" scale="90" showPageBreaks="1" showGridLines="0" fitToPage="1" printArea="1" showAutoFilter="1" hiddenColumns="1" view="pageBreakPreview" showRuler="0">
      <selection activeCell="A147" sqref="A147"/>
      <pageMargins left="0.7" right="0.7" top="0.75" bottom="0.75" header="0.3" footer="0.3"/>
      <pageSetup paperSize="9" scale="46" fitToHeight="0" orientation="portrait" r:id="rId3"/>
      <headerFooter alignWithMargins="0">
        <oddFooter>&amp;C&amp;P</oddFooter>
      </headerFooter>
      <autoFilter ref="A12:F300"/>
    </customSheetView>
    <customSheetView guid="{C0DCEFD6-4378-4196-8A52-BBAE8937CBA3}" scale="90" showPageBreaks="1" showGridLines="0" printArea="1" showAutoFilter="1" view="pageBreakPreview" showRuler="0" topLeftCell="A4">
      <selection activeCell="Q276" sqref="Q276"/>
      <pageMargins left="0.7" right="0.7" top="0.75" bottom="0.75" header="0.3" footer="0.3"/>
      <pageSetup paperSize="9" scale="45" orientation="portrait" r:id="rId4"/>
      <headerFooter alignWithMargins="0">
        <oddFooter>&amp;C&amp;P</oddFooter>
      </headerFooter>
      <autoFilter ref="A12:F304"/>
    </customSheetView>
    <customSheetView guid="{9984B0C7-561F-4358-8088-AD0C38B83804}" showPageBreaks="1" showGridLines="0" printArea="1" showAutoFilter="1" view="pageBreakPreview" showRuler="0" topLeftCell="A85">
      <selection activeCell="A92" sqref="A92"/>
      <pageMargins left="0.9055118110236221" right="0.39370078740157483" top="0.39370078740157483" bottom="0.35433070866141736" header="0.35433070866141736" footer="0.19685039370078741"/>
      <pageSetup paperSize="9" scale="58" orientation="portrait" r:id="rId5"/>
      <headerFooter alignWithMargins="0">
        <oddFooter>&amp;C&amp;P</oddFooter>
      </headerFooter>
      <autoFilter ref="A8:F234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6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7"/>
      <headerFooter alignWithMargins="0">
        <oddFooter>&amp;C&amp;P</oddFooter>
      </headerFooter>
      <autoFilter ref="A6:F166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8"/>
      <headerFooter alignWithMargins="0">
        <oddFooter>&amp;C&amp;P</oddFooter>
      </headerFooter>
      <autoFilter ref="A6:F215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9"/>
      <headerFooter alignWithMargins="0">
        <oddFooter>&amp;C&amp;P</oddFooter>
      </headerFooter>
      <autoFilter ref="A6:F18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0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1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3"/>
      <headerFooter alignWithMargins="0">
        <oddFooter>&amp;C&amp;P</oddFooter>
      </headerFooter>
      <autoFilter ref="B1:G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5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6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7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8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9"/>
      <headerFooter alignWithMargins="0">
        <oddFooter>&amp;C&amp;P</oddFooter>
      </headerFooter>
      <autoFilter ref="A6:F211"/>
    </customSheetView>
    <customSheetView guid="{172AB4E0-E0B8-4C7E-AAB6-F433E142714A}" showPageBreaks="1" showGridLines="0" printArea="1" showAutoFilter="1" view="pageBreakPreview" showRuler="0">
      <selection activeCell="F5" sqref="F5"/>
      <pageMargins left="0.9055118110236221" right="0.39370078740157483" top="0.39370078740157483" bottom="0.35433070866141736" header="0.35433070866141736" footer="0.19685039370078741"/>
      <pageSetup paperSize="9" scale="58" orientation="portrait" r:id="rId20"/>
      <headerFooter alignWithMargins="0">
        <oddFooter>&amp;C&amp;P</oddFooter>
      </headerFooter>
      <autoFilter ref="A9:F284"/>
    </customSheetView>
  </customSheetViews>
  <mergeCells count="8">
    <mergeCell ref="D1:I1"/>
    <mergeCell ref="A5:I5"/>
    <mergeCell ref="G7:I7"/>
    <mergeCell ref="A7:A8"/>
    <mergeCell ref="B7:B8"/>
    <mergeCell ref="C7:D7"/>
    <mergeCell ref="E7:E8"/>
    <mergeCell ref="F7:F8"/>
  </mergeCells>
  <phoneticPr fontId="1" type="noConversion"/>
  <pageMargins left="0.51181102362204722" right="0.31496062992125984" top="0.35433070866141736" bottom="0.35433070866141736" header="0" footer="0"/>
  <pageSetup paperSize="9" scale="55" orientation="portrait" r:id="rId2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2026-2028 год</vt:lpstr>
      <vt:lpstr>'2026-2028 год'!Заголовки_для_печати</vt:lpstr>
      <vt:lpstr>'2026-2028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Ивановская ЕС</cp:lastModifiedBy>
  <cp:lastPrinted>2025-12-25T08:58:01Z</cp:lastPrinted>
  <dcterms:created xsi:type="dcterms:W3CDTF">2003-12-05T21:14:57Z</dcterms:created>
  <dcterms:modified xsi:type="dcterms:W3CDTF">2025-12-25T08:58:04Z</dcterms:modified>
</cp:coreProperties>
</file>